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bin" ContentType="application/vnd.openxmlformats-officedocument.spreadsheetml.printerSettings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zakázky" sheetId="1" r:id="rId1"/>
    <sheet name="PS 01 - Údržba a oprava v..." sheetId="2" r:id="rId2"/>
    <sheet name="PS 02 - Kalibrace a oprav..." sheetId="3" r:id="rId3"/>
    <sheet name="VON - -" sheetId="4" r:id="rId4"/>
    <sheet name="Pokyny pro vyplnění" sheetId="5" r:id="rId5"/>
  </sheets>
  <definedNames>
    <definedName name="_xlnm.Print_Area" localSheetId="0">'Rekapitulace zakázky'!$D$4:$AO$36,'Rekapitulace zakázky'!$C$42:$AQ$58</definedName>
    <definedName name="_xlnm.Print_Titles" localSheetId="0">'Rekapitulace zakázky'!$52:$52</definedName>
    <definedName name="_xlnm._FilterDatabase" localSheetId="1" hidden="1">'PS 01 - Údržba a oprava v...'!$C$79:$K$388</definedName>
    <definedName name="_xlnm.Print_Area" localSheetId="1">'PS 01 - Údržba a oprava v...'!$C$4:$J$39,'PS 01 - Údržba a oprava v...'!$C$45:$J$61,'PS 01 - Údržba a oprava v...'!$C$67:$K$388</definedName>
    <definedName name="_xlnm.Print_Titles" localSheetId="1">'PS 01 - Údržba a oprava v...'!$79:$79</definedName>
    <definedName name="_xlnm._FilterDatabase" localSheetId="2" hidden="1">'PS 02 - Kalibrace a oprav...'!$C$79:$K$84</definedName>
    <definedName name="_xlnm.Print_Area" localSheetId="2">'PS 02 - Kalibrace a oprav...'!$C$4:$J$39,'PS 02 - Kalibrace a oprav...'!$C$45:$J$61,'PS 02 - Kalibrace a oprav...'!$C$67:$K$84</definedName>
    <definedName name="_xlnm.Print_Titles" localSheetId="2">'PS 02 - Kalibrace a oprav...'!$79:$79</definedName>
    <definedName name="_xlnm._FilterDatabase" localSheetId="3" hidden="1">'VON - -'!$C$79:$K$84</definedName>
    <definedName name="_xlnm.Print_Area" localSheetId="3">'VON - -'!$C$4:$J$39,'VON - -'!$C$45:$J$61,'VON - -'!$C$67:$K$84</definedName>
    <definedName name="_xlnm.Print_Titles" localSheetId="3">'VON - -'!$79:$79</definedName>
  </definedNames>
  <calcPr/>
</workbook>
</file>

<file path=xl/calcChain.xml><?xml version="1.0" encoding="utf-8"?>
<calcChain xmlns="http://schemas.openxmlformats.org/spreadsheetml/2006/main">
  <c i="4" l="1" r="J37"/>
  <c r="J36"/>
  <c i="1" r="AY57"/>
  <c i="4" r="J35"/>
  <c i="1" r="AX57"/>
  <c i="4" r="BI82"/>
  <c r="BH82"/>
  <c r="BG82"/>
  <c r="BF82"/>
  <c r="T82"/>
  <c r="T81"/>
  <c r="T80"/>
  <c r="R82"/>
  <c r="R81"/>
  <c r="R80"/>
  <c r="P82"/>
  <c r="P81"/>
  <c r="P80"/>
  <c i="1" r="AU57"/>
  <c i="4" r="J77"/>
  <c r="J76"/>
  <c r="F76"/>
  <c r="F74"/>
  <c r="E72"/>
  <c r="J55"/>
  <c r="J54"/>
  <c r="F54"/>
  <c r="F52"/>
  <c r="E50"/>
  <c r="J18"/>
  <c r="E18"/>
  <c r="F55"/>
  <c r="J17"/>
  <c r="J12"/>
  <c r="J74"/>
  <c r="E7"/>
  <c r="E70"/>
  <c i="3" r="J37"/>
  <c r="J36"/>
  <c i="1" r="AY56"/>
  <c i="3" r="J35"/>
  <c i="1" r="AX56"/>
  <c i="3" r="BI84"/>
  <c r="BH84"/>
  <c r="BG84"/>
  <c r="BF84"/>
  <c r="T84"/>
  <c r="R84"/>
  <c r="P84"/>
  <c r="BI83"/>
  <c r="BH83"/>
  <c r="BG83"/>
  <c r="BF83"/>
  <c r="T83"/>
  <c r="R83"/>
  <c r="P83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55"/>
  <c r="J17"/>
  <c r="J12"/>
  <c r="J74"/>
  <c r="E7"/>
  <c r="E70"/>
  <c i="2" r="J37"/>
  <c r="J36"/>
  <c i="1" r="AY55"/>
  <c i="2" r="J35"/>
  <c i="1" r="AX55"/>
  <c i="2" r="BI388"/>
  <c r="BH388"/>
  <c r="BG388"/>
  <c r="BF388"/>
  <c r="T388"/>
  <c r="R388"/>
  <c r="P388"/>
  <c r="BI387"/>
  <c r="BH387"/>
  <c r="BG387"/>
  <c r="BF387"/>
  <c r="T387"/>
  <c r="R387"/>
  <c r="P387"/>
  <c r="BI386"/>
  <c r="BH386"/>
  <c r="BG386"/>
  <c r="BF386"/>
  <c r="T386"/>
  <c r="R386"/>
  <c r="P386"/>
  <c r="BI385"/>
  <c r="BH385"/>
  <c r="BG385"/>
  <c r="BF385"/>
  <c r="T385"/>
  <c r="R385"/>
  <c r="P385"/>
  <c r="BI384"/>
  <c r="BH384"/>
  <c r="BG384"/>
  <c r="BF384"/>
  <c r="T384"/>
  <c r="R384"/>
  <c r="P384"/>
  <c r="BI383"/>
  <c r="BH383"/>
  <c r="BG383"/>
  <c r="BF383"/>
  <c r="T383"/>
  <c r="R383"/>
  <c r="P383"/>
  <c r="BI382"/>
  <c r="BH382"/>
  <c r="BG382"/>
  <c r="BF382"/>
  <c r="T382"/>
  <c r="R382"/>
  <c r="P382"/>
  <c r="BI379"/>
  <c r="BH379"/>
  <c r="BG379"/>
  <c r="BF379"/>
  <c r="T379"/>
  <c r="R379"/>
  <c r="P379"/>
  <c r="BI376"/>
  <c r="BH376"/>
  <c r="BG376"/>
  <c r="BF376"/>
  <c r="T376"/>
  <c r="R376"/>
  <c r="P376"/>
  <c r="BI372"/>
  <c r="BH372"/>
  <c r="BG372"/>
  <c r="BF372"/>
  <c r="T372"/>
  <c r="R372"/>
  <c r="P372"/>
  <c r="BI369"/>
  <c r="BH369"/>
  <c r="BG369"/>
  <c r="BF369"/>
  <c r="T369"/>
  <c r="R369"/>
  <c r="P369"/>
  <c r="BI366"/>
  <c r="BH366"/>
  <c r="BG366"/>
  <c r="BF366"/>
  <c r="T366"/>
  <c r="R366"/>
  <c r="P366"/>
  <c r="BI365"/>
  <c r="BH365"/>
  <c r="BG365"/>
  <c r="BF365"/>
  <c r="T365"/>
  <c r="R365"/>
  <c r="P365"/>
  <c r="BI362"/>
  <c r="BH362"/>
  <c r="BG362"/>
  <c r="BF362"/>
  <c r="T362"/>
  <c r="R362"/>
  <c r="P362"/>
  <c r="BI359"/>
  <c r="BH359"/>
  <c r="BG359"/>
  <c r="BF359"/>
  <c r="T359"/>
  <c r="R359"/>
  <c r="P359"/>
  <c r="BI356"/>
  <c r="BH356"/>
  <c r="BG356"/>
  <c r="BF356"/>
  <c r="T356"/>
  <c r="R356"/>
  <c r="P356"/>
  <c r="BI353"/>
  <c r="BH353"/>
  <c r="BG353"/>
  <c r="BF353"/>
  <c r="T353"/>
  <c r="R353"/>
  <c r="P353"/>
  <c r="BI350"/>
  <c r="BH350"/>
  <c r="BG350"/>
  <c r="BF350"/>
  <c r="T350"/>
  <c r="R350"/>
  <c r="P350"/>
  <c r="BI347"/>
  <c r="BH347"/>
  <c r="BG347"/>
  <c r="BF347"/>
  <c r="T347"/>
  <c r="R347"/>
  <c r="P347"/>
  <c r="BI346"/>
  <c r="BH346"/>
  <c r="BG346"/>
  <c r="BF346"/>
  <c r="T346"/>
  <c r="R346"/>
  <c r="P346"/>
  <c r="BI343"/>
  <c r="BH343"/>
  <c r="BG343"/>
  <c r="BF343"/>
  <c r="T343"/>
  <c r="R343"/>
  <c r="P343"/>
  <c r="BI342"/>
  <c r="BH342"/>
  <c r="BG342"/>
  <c r="BF342"/>
  <c r="T342"/>
  <c r="R342"/>
  <c r="P342"/>
  <c r="BI339"/>
  <c r="BH339"/>
  <c r="BG339"/>
  <c r="BF339"/>
  <c r="T339"/>
  <c r="R339"/>
  <c r="P339"/>
  <c r="BI336"/>
  <c r="BH336"/>
  <c r="BG336"/>
  <c r="BF336"/>
  <c r="T336"/>
  <c r="R336"/>
  <c r="P336"/>
  <c r="BI333"/>
  <c r="BH333"/>
  <c r="BG333"/>
  <c r="BF333"/>
  <c r="T333"/>
  <c r="R333"/>
  <c r="P333"/>
  <c r="BI332"/>
  <c r="BH332"/>
  <c r="BG332"/>
  <c r="BF332"/>
  <c r="T332"/>
  <c r="R332"/>
  <c r="P332"/>
  <c r="BI331"/>
  <c r="BH331"/>
  <c r="BG331"/>
  <c r="BF331"/>
  <c r="T331"/>
  <c r="R331"/>
  <c r="P331"/>
  <c r="BI330"/>
  <c r="BH330"/>
  <c r="BG330"/>
  <c r="BF330"/>
  <c r="T330"/>
  <c r="R330"/>
  <c r="P330"/>
  <c r="BI327"/>
  <c r="BH327"/>
  <c r="BG327"/>
  <c r="BF327"/>
  <c r="T327"/>
  <c r="R327"/>
  <c r="P327"/>
  <c r="BI324"/>
  <c r="BH324"/>
  <c r="BG324"/>
  <c r="BF324"/>
  <c r="T324"/>
  <c r="R324"/>
  <c r="P324"/>
  <c r="BI323"/>
  <c r="BH323"/>
  <c r="BG323"/>
  <c r="BF323"/>
  <c r="T323"/>
  <c r="R323"/>
  <c r="P323"/>
  <c r="BI320"/>
  <c r="BH320"/>
  <c r="BG320"/>
  <c r="BF320"/>
  <c r="T320"/>
  <c r="R320"/>
  <c r="P320"/>
  <c r="BI317"/>
  <c r="BH317"/>
  <c r="BG317"/>
  <c r="BF317"/>
  <c r="T317"/>
  <c r="R317"/>
  <c r="P317"/>
  <c r="BI314"/>
  <c r="BH314"/>
  <c r="BG314"/>
  <c r="BF314"/>
  <c r="T314"/>
  <c r="R314"/>
  <c r="P314"/>
  <c r="BI311"/>
  <c r="BH311"/>
  <c r="BG311"/>
  <c r="BF311"/>
  <c r="T311"/>
  <c r="R311"/>
  <c r="P311"/>
  <c r="BI310"/>
  <c r="BH310"/>
  <c r="BG310"/>
  <c r="BF310"/>
  <c r="T310"/>
  <c r="R310"/>
  <c r="P310"/>
  <c r="BI309"/>
  <c r="BH309"/>
  <c r="BG309"/>
  <c r="BF309"/>
  <c r="T309"/>
  <c r="R309"/>
  <c r="P309"/>
  <c r="BI308"/>
  <c r="BH308"/>
  <c r="BG308"/>
  <c r="BF308"/>
  <c r="T308"/>
  <c r="R308"/>
  <c r="P308"/>
  <c r="BI307"/>
  <c r="BH307"/>
  <c r="BG307"/>
  <c r="BF307"/>
  <c r="T307"/>
  <c r="R307"/>
  <c r="P307"/>
  <c r="BI306"/>
  <c r="BH306"/>
  <c r="BG306"/>
  <c r="BF306"/>
  <c r="T306"/>
  <c r="R306"/>
  <c r="P306"/>
  <c r="BI305"/>
  <c r="BH305"/>
  <c r="BG305"/>
  <c r="BF305"/>
  <c r="T305"/>
  <c r="R305"/>
  <c r="P305"/>
  <c r="BI304"/>
  <c r="BH304"/>
  <c r="BG304"/>
  <c r="BF304"/>
  <c r="T304"/>
  <c r="R304"/>
  <c r="P304"/>
  <c r="BI303"/>
  <c r="BH303"/>
  <c r="BG303"/>
  <c r="BF303"/>
  <c r="T303"/>
  <c r="R303"/>
  <c r="P303"/>
  <c r="BI302"/>
  <c r="BH302"/>
  <c r="BG302"/>
  <c r="BF302"/>
  <c r="T302"/>
  <c r="R302"/>
  <c r="P302"/>
  <c r="BI301"/>
  <c r="BH301"/>
  <c r="BG301"/>
  <c r="BF301"/>
  <c r="T301"/>
  <c r="R301"/>
  <c r="P301"/>
  <c r="BI298"/>
  <c r="BH298"/>
  <c r="BG298"/>
  <c r="BF298"/>
  <c r="T298"/>
  <c r="R298"/>
  <c r="P298"/>
  <c r="BI297"/>
  <c r="BH297"/>
  <c r="BG297"/>
  <c r="BF297"/>
  <c r="T297"/>
  <c r="R297"/>
  <c r="P297"/>
  <c r="BI296"/>
  <c r="BH296"/>
  <c r="BG296"/>
  <c r="BF296"/>
  <c r="T296"/>
  <c r="R296"/>
  <c r="P296"/>
  <c r="BI293"/>
  <c r="BH293"/>
  <c r="BG293"/>
  <c r="BF293"/>
  <c r="T293"/>
  <c r="R293"/>
  <c r="P293"/>
  <c r="BI290"/>
  <c r="BH290"/>
  <c r="BG290"/>
  <c r="BF290"/>
  <c r="T290"/>
  <c r="R290"/>
  <c r="P290"/>
  <c r="BI287"/>
  <c r="BH287"/>
  <c r="BG287"/>
  <c r="BF287"/>
  <c r="T287"/>
  <c r="R287"/>
  <c r="P287"/>
  <c r="BI284"/>
  <c r="BH284"/>
  <c r="BG284"/>
  <c r="BF284"/>
  <c r="T284"/>
  <c r="R284"/>
  <c r="P284"/>
  <c r="BI281"/>
  <c r="BH281"/>
  <c r="BG281"/>
  <c r="BF281"/>
  <c r="T281"/>
  <c r="R281"/>
  <c r="P281"/>
  <c r="BI278"/>
  <c r="BH278"/>
  <c r="BG278"/>
  <c r="BF278"/>
  <c r="T278"/>
  <c r="R278"/>
  <c r="P278"/>
  <c r="BI275"/>
  <c r="BH275"/>
  <c r="BG275"/>
  <c r="BF275"/>
  <c r="T275"/>
  <c r="R275"/>
  <c r="P275"/>
  <c r="BI272"/>
  <c r="BH272"/>
  <c r="BG272"/>
  <c r="BF272"/>
  <c r="T272"/>
  <c r="R272"/>
  <c r="P272"/>
  <c r="BI269"/>
  <c r="BH269"/>
  <c r="BG269"/>
  <c r="BF269"/>
  <c r="T269"/>
  <c r="R269"/>
  <c r="P269"/>
  <c r="BI266"/>
  <c r="BH266"/>
  <c r="BG266"/>
  <c r="BF266"/>
  <c r="T266"/>
  <c r="R266"/>
  <c r="P266"/>
  <c r="BI263"/>
  <c r="BH263"/>
  <c r="BG263"/>
  <c r="BF263"/>
  <c r="T263"/>
  <c r="R263"/>
  <c r="P263"/>
  <c r="BI260"/>
  <c r="BH260"/>
  <c r="BG260"/>
  <c r="BF260"/>
  <c r="T260"/>
  <c r="R260"/>
  <c r="P260"/>
  <c r="BI259"/>
  <c r="BH259"/>
  <c r="BG259"/>
  <c r="BF259"/>
  <c r="T259"/>
  <c r="R259"/>
  <c r="P259"/>
  <c r="BI258"/>
  <c r="BH258"/>
  <c r="BG258"/>
  <c r="BF258"/>
  <c r="T258"/>
  <c r="R258"/>
  <c r="P258"/>
  <c r="BI257"/>
  <c r="BH257"/>
  <c r="BG257"/>
  <c r="BF257"/>
  <c r="T257"/>
  <c r="R257"/>
  <c r="P257"/>
  <c r="BI256"/>
  <c r="BH256"/>
  <c r="BG256"/>
  <c r="BF256"/>
  <c r="T256"/>
  <c r="R256"/>
  <c r="P256"/>
  <c r="BI255"/>
  <c r="BH255"/>
  <c r="BG255"/>
  <c r="BF255"/>
  <c r="T255"/>
  <c r="R255"/>
  <c r="P255"/>
  <c r="BI254"/>
  <c r="BH254"/>
  <c r="BG254"/>
  <c r="BF254"/>
  <c r="T254"/>
  <c r="R254"/>
  <c r="P254"/>
  <c r="BI253"/>
  <c r="BH253"/>
  <c r="BG253"/>
  <c r="BF253"/>
  <c r="T253"/>
  <c r="R253"/>
  <c r="P253"/>
  <c r="BI252"/>
  <c r="BH252"/>
  <c r="BG252"/>
  <c r="BF252"/>
  <c r="T252"/>
  <c r="R252"/>
  <c r="P252"/>
  <c r="BI249"/>
  <c r="BH249"/>
  <c r="BG249"/>
  <c r="BF249"/>
  <c r="T249"/>
  <c r="R249"/>
  <c r="P249"/>
  <c r="BI248"/>
  <c r="BH248"/>
  <c r="BG248"/>
  <c r="BF248"/>
  <c r="T248"/>
  <c r="R248"/>
  <c r="P248"/>
  <c r="BI247"/>
  <c r="BH247"/>
  <c r="BG247"/>
  <c r="BF247"/>
  <c r="T247"/>
  <c r="R247"/>
  <c r="P247"/>
  <c r="BI246"/>
  <c r="BH246"/>
  <c r="BG246"/>
  <c r="BF246"/>
  <c r="T246"/>
  <c r="R246"/>
  <c r="P246"/>
  <c r="BI245"/>
  <c r="BH245"/>
  <c r="BG245"/>
  <c r="BF245"/>
  <c r="T245"/>
  <c r="R245"/>
  <c r="P245"/>
  <c r="BI240"/>
  <c r="BH240"/>
  <c r="BG240"/>
  <c r="BF240"/>
  <c r="T240"/>
  <c r="R240"/>
  <c r="P240"/>
  <c r="BI239"/>
  <c r="BH239"/>
  <c r="BG239"/>
  <c r="BF239"/>
  <c r="T239"/>
  <c r="R239"/>
  <c r="P239"/>
  <c r="BI238"/>
  <c r="BH238"/>
  <c r="BG238"/>
  <c r="BF238"/>
  <c r="T238"/>
  <c r="R238"/>
  <c r="P238"/>
  <c r="BI234"/>
  <c r="BH234"/>
  <c r="BG234"/>
  <c r="BF234"/>
  <c r="T234"/>
  <c r="R234"/>
  <c r="P234"/>
  <c r="BI233"/>
  <c r="BH233"/>
  <c r="BG233"/>
  <c r="BF233"/>
  <c r="T233"/>
  <c r="R233"/>
  <c r="P233"/>
  <c r="BI228"/>
  <c r="BH228"/>
  <c r="BG228"/>
  <c r="BF228"/>
  <c r="T228"/>
  <c r="R228"/>
  <c r="P228"/>
  <c r="BI227"/>
  <c r="BH227"/>
  <c r="BG227"/>
  <c r="BF227"/>
  <c r="T227"/>
  <c r="R227"/>
  <c r="P227"/>
  <c r="BI224"/>
  <c r="BH224"/>
  <c r="BG224"/>
  <c r="BF224"/>
  <c r="T224"/>
  <c r="R224"/>
  <c r="P224"/>
  <c r="BI223"/>
  <c r="BH223"/>
  <c r="BG223"/>
  <c r="BF223"/>
  <c r="T223"/>
  <c r="R223"/>
  <c r="P223"/>
  <c r="BI219"/>
  <c r="BH219"/>
  <c r="BG219"/>
  <c r="BF219"/>
  <c r="T219"/>
  <c r="R219"/>
  <c r="P219"/>
  <c r="BI218"/>
  <c r="BH218"/>
  <c r="BG218"/>
  <c r="BF218"/>
  <c r="T218"/>
  <c r="R218"/>
  <c r="P218"/>
  <c r="BI217"/>
  <c r="BH217"/>
  <c r="BG217"/>
  <c r="BF217"/>
  <c r="T217"/>
  <c r="R217"/>
  <c r="P217"/>
  <c r="BI213"/>
  <c r="BH213"/>
  <c r="BG213"/>
  <c r="BF213"/>
  <c r="T213"/>
  <c r="R213"/>
  <c r="P213"/>
  <c r="BI212"/>
  <c r="BH212"/>
  <c r="BG212"/>
  <c r="BF212"/>
  <c r="T212"/>
  <c r="R212"/>
  <c r="P212"/>
  <c r="BI211"/>
  <c r="BH211"/>
  <c r="BG211"/>
  <c r="BF211"/>
  <c r="T211"/>
  <c r="R211"/>
  <c r="P211"/>
  <c r="BI208"/>
  <c r="BH208"/>
  <c r="BG208"/>
  <c r="BF208"/>
  <c r="T208"/>
  <c r="R208"/>
  <c r="P208"/>
  <c r="BI207"/>
  <c r="BH207"/>
  <c r="BG207"/>
  <c r="BF207"/>
  <c r="T207"/>
  <c r="R207"/>
  <c r="P207"/>
  <c r="BI206"/>
  <c r="BH206"/>
  <c r="BG206"/>
  <c r="BF206"/>
  <c r="T206"/>
  <c r="R206"/>
  <c r="P206"/>
  <c r="BI205"/>
  <c r="BH205"/>
  <c r="BG205"/>
  <c r="BF205"/>
  <c r="T205"/>
  <c r="R205"/>
  <c r="P205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3"/>
  <c r="BH193"/>
  <c r="BG193"/>
  <c r="BF193"/>
  <c r="T193"/>
  <c r="R193"/>
  <c r="P193"/>
  <c r="BI192"/>
  <c r="BH192"/>
  <c r="BG192"/>
  <c r="BF192"/>
  <c r="T192"/>
  <c r="R192"/>
  <c r="P192"/>
  <c r="BI191"/>
  <c r="BH191"/>
  <c r="BG191"/>
  <c r="BF191"/>
  <c r="T191"/>
  <c r="R191"/>
  <c r="P191"/>
  <c r="BI190"/>
  <c r="BH190"/>
  <c r="BG190"/>
  <c r="BF190"/>
  <c r="T190"/>
  <c r="R190"/>
  <c r="P190"/>
  <c r="BI189"/>
  <c r="BH189"/>
  <c r="BG189"/>
  <c r="BF189"/>
  <c r="T189"/>
  <c r="R189"/>
  <c r="P189"/>
  <c r="BI185"/>
  <c r="BH185"/>
  <c r="BG185"/>
  <c r="BF185"/>
  <c r="T185"/>
  <c r="R185"/>
  <c r="P185"/>
  <c r="BI184"/>
  <c r="BH184"/>
  <c r="BG184"/>
  <c r="BF184"/>
  <c r="T184"/>
  <c r="R184"/>
  <c r="P184"/>
  <c r="BI183"/>
  <c r="BH183"/>
  <c r="BG183"/>
  <c r="BF183"/>
  <c r="T183"/>
  <c r="R183"/>
  <c r="P183"/>
  <c r="BI182"/>
  <c r="BH182"/>
  <c r="BG182"/>
  <c r="BF182"/>
  <c r="T182"/>
  <c r="R182"/>
  <c r="P182"/>
  <c r="BI174"/>
  <c r="BH174"/>
  <c r="BG174"/>
  <c r="BF174"/>
  <c r="T174"/>
  <c r="R174"/>
  <c r="P174"/>
  <c r="BI173"/>
  <c r="BH173"/>
  <c r="BG173"/>
  <c r="BF173"/>
  <c r="T173"/>
  <c r="R173"/>
  <c r="P173"/>
  <c r="BI172"/>
  <c r="BH172"/>
  <c r="BG172"/>
  <c r="BF172"/>
  <c r="T172"/>
  <c r="R172"/>
  <c r="P172"/>
  <c r="BI171"/>
  <c r="BH171"/>
  <c r="BG171"/>
  <c r="BF171"/>
  <c r="T171"/>
  <c r="R171"/>
  <c r="P171"/>
  <c r="BI170"/>
  <c r="BH170"/>
  <c r="BG170"/>
  <c r="BF170"/>
  <c r="T170"/>
  <c r="R170"/>
  <c r="P170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3"/>
  <c r="BH163"/>
  <c r="BG163"/>
  <c r="BF163"/>
  <c r="T163"/>
  <c r="R163"/>
  <c r="P163"/>
  <c r="BI160"/>
  <c r="BH160"/>
  <c r="BG160"/>
  <c r="BF160"/>
  <c r="T160"/>
  <c r="R160"/>
  <c r="P160"/>
  <c r="BI159"/>
  <c r="BH159"/>
  <c r="BG159"/>
  <c r="BF159"/>
  <c r="T159"/>
  <c r="R159"/>
  <c r="P159"/>
  <c r="BI158"/>
  <c r="BH158"/>
  <c r="BG158"/>
  <c r="BF158"/>
  <c r="T158"/>
  <c r="R158"/>
  <c r="P158"/>
  <c r="BI157"/>
  <c r="BH157"/>
  <c r="BG157"/>
  <c r="BF157"/>
  <c r="T157"/>
  <c r="R157"/>
  <c r="P157"/>
  <c r="BI150"/>
  <c r="BH150"/>
  <c r="BG150"/>
  <c r="BF150"/>
  <c r="T150"/>
  <c r="R150"/>
  <c r="P150"/>
  <c r="BI149"/>
  <c r="BH149"/>
  <c r="BG149"/>
  <c r="BF149"/>
  <c r="T149"/>
  <c r="R149"/>
  <c r="P149"/>
  <c r="BI148"/>
  <c r="BH148"/>
  <c r="BG148"/>
  <c r="BF148"/>
  <c r="T148"/>
  <c r="R148"/>
  <c r="P148"/>
  <c r="BI147"/>
  <c r="BH147"/>
  <c r="BG147"/>
  <c r="BF147"/>
  <c r="T147"/>
  <c r="R147"/>
  <c r="P147"/>
  <c r="BI137"/>
  <c r="BH137"/>
  <c r="BG137"/>
  <c r="BF137"/>
  <c r="T137"/>
  <c r="R137"/>
  <c r="P137"/>
  <c r="BI136"/>
  <c r="BH136"/>
  <c r="BG136"/>
  <c r="BF136"/>
  <c r="T136"/>
  <c r="R136"/>
  <c r="P136"/>
  <c r="BI135"/>
  <c r="BH135"/>
  <c r="BG135"/>
  <c r="BF135"/>
  <c r="T135"/>
  <c r="R135"/>
  <c r="P135"/>
  <c r="BI134"/>
  <c r="BH134"/>
  <c r="BG134"/>
  <c r="BF134"/>
  <c r="T134"/>
  <c r="R134"/>
  <c r="P134"/>
  <c r="BI109"/>
  <c r="BH109"/>
  <c r="BG109"/>
  <c r="BF109"/>
  <c r="T109"/>
  <c r="R109"/>
  <c r="P109"/>
  <c r="BI106"/>
  <c r="BH106"/>
  <c r="BG106"/>
  <c r="BF106"/>
  <c r="T106"/>
  <c r="R106"/>
  <c r="P106"/>
  <c r="BI105"/>
  <c r="BH105"/>
  <c r="BG105"/>
  <c r="BF105"/>
  <c r="T105"/>
  <c r="R105"/>
  <c r="P105"/>
  <c r="BI104"/>
  <c r="BH104"/>
  <c r="BG104"/>
  <c r="BF104"/>
  <c r="T104"/>
  <c r="R104"/>
  <c r="P104"/>
  <c r="BI103"/>
  <c r="BH103"/>
  <c r="BG103"/>
  <c r="BF103"/>
  <c r="T103"/>
  <c r="R103"/>
  <c r="P103"/>
  <c r="BI102"/>
  <c r="BH102"/>
  <c r="BG102"/>
  <c r="BF102"/>
  <c r="T102"/>
  <c r="R102"/>
  <c r="P102"/>
  <c r="BI99"/>
  <c r="BH99"/>
  <c r="BG99"/>
  <c r="BF99"/>
  <c r="T99"/>
  <c r="R99"/>
  <c r="P99"/>
  <c r="BI96"/>
  <c r="BH96"/>
  <c r="BG96"/>
  <c r="BF96"/>
  <c r="T96"/>
  <c r="R96"/>
  <c r="P96"/>
  <c r="BI95"/>
  <c r="BH95"/>
  <c r="BG95"/>
  <c r="BF95"/>
  <c r="T95"/>
  <c r="R95"/>
  <c r="P95"/>
  <c r="BI90"/>
  <c r="BH90"/>
  <c r="BG90"/>
  <c r="BF90"/>
  <c r="T90"/>
  <c r="R90"/>
  <c r="P90"/>
  <c r="BI89"/>
  <c r="BH89"/>
  <c r="BG89"/>
  <c r="BF89"/>
  <c r="T89"/>
  <c r="R89"/>
  <c r="P89"/>
  <c r="BI86"/>
  <c r="BH86"/>
  <c r="BG86"/>
  <c r="BF86"/>
  <c r="T86"/>
  <c r="R86"/>
  <c r="P86"/>
  <c r="BI82"/>
  <c r="BH82"/>
  <c r="BG82"/>
  <c r="BF82"/>
  <c r="T82"/>
  <c r="R82"/>
  <c r="P82"/>
  <c r="J77"/>
  <c r="J76"/>
  <c r="F76"/>
  <c r="F74"/>
  <c r="E72"/>
  <c r="J55"/>
  <c r="J54"/>
  <c r="F54"/>
  <c r="F52"/>
  <c r="E50"/>
  <c r="J18"/>
  <c r="E18"/>
  <c r="F77"/>
  <c r="J17"/>
  <c r="J12"/>
  <c r="J74"/>
  <c r="E7"/>
  <c r="E70"/>
  <c i="1" r="L50"/>
  <c r="AM50"/>
  <c r="AM49"/>
  <c r="L49"/>
  <c r="AM47"/>
  <c r="L47"/>
  <c r="L45"/>
  <c r="L44"/>
  <c i="2" r="BK346"/>
  <c r="BK383"/>
  <c r="BK247"/>
  <c r="J272"/>
  <c r="J234"/>
  <c r="J212"/>
  <c r="J82"/>
  <c r="J196"/>
  <c r="J323"/>
  <c r="J190"/>
  <c i="1" r="AS54"/>
  <c i="2" r="BK135"/>
  <c r="J245"/>
  <c r="BK332"/>
  <c r="BK303"/>
  <c r="BK95"/>
  <c r="BK342"/>
  <c r="BK249"/>
  <c r="J147"/>
  <c r="J281"/>
  <c r="J219"/>
  <c r="J223"/>
  <c r="J170"/>
  <c r="BK384"/>
  <c r="BK314"/>
  <c r="BK219"/>
  <c r="BK320"/>
  <c r="BK248"/>
  <c r="J160"/>
  <c r="J206"/>
  <c r="BK317"/>
  <c r="J308"/>
  <c i="3" r="J84"/>
  <c i="4" r="F36"/>
  <c i="1" r="BC57"/>
  <c i="2" r="J211"/>
  <c r="BK323"/>
  <c r="J205"/>
  <c r="J96"/>
  <c r="BK196"/>
  <c r="BK170"/>
  <c r="J387"/>
  <c r="BK311"/>
  <c r="J252"/>
  <c r="J183"/>
  <c r="J99"/>
  <c r="J106"/>
  <c r="BK256"/>
  <c r="BK365"/>
  <c r="J297"/>
  <c r="J247"/>
  <c r="BK149"/>
  <c r="BK356"/>
  <c r="BK259"/>
  <c r="J333"/>
  <c r="BK240"/>
  <c r="J174"/>
  <c r="BK258"/>
  <c r="J195"/>
  <c r="BK228"/>
  <c r="J303"/>
  <c r="BK227"/>
  <c r="J102"/>
  <c r="BK308"/>
  <c r="J365"/>
  <c r="BK239"/>
  <c r="J163"/>
  <c r="BK253"/>
  <c r="J269"/>
  <c r="J109"/>
  <c r="BK284"/>
  <c r="J339"/>
  <c r="BK350"/>
  <c r="J258"/>
  <c r="BK189"/>
  <c r="J284"/>
  <c r="J388"/>
  <c r="J327"/>
  <c i="3" r="J83"/>
  <c i="2" r="J310"/>
  <c r="BK304"/>
  <c r="BK309"/>
  <c r="J207"/>
  <c r="J95"/>
  <c r="J86"/>
  <c r="BK158"/>
  <c r="J359"/>
  <c r="BK287"/>
  <c r="J217"/>
  <c r="BK191"/>
  <c r="BK166"/>
  <c r="J89"/>
  <c r="BK148"/>
  <c r="J331"/>
  <c r="BK281"/>
  <c r="BK171"/>
  <c r="J105"/>
  <c r="J372"/>
  <c r="J320"/>
  <c r="J224"/>
  <c r="J301"/>
  <c r="BK213"/>
  <c r="BK257"/>
  <c r="BK160"/>
  <c r="BK331"/>
  <c i="3" r="BK83"/>
  <c i="4" r="F37"/>
  <c i="1" r="BD57"/>
  <c i="2" r="BK184"/>
  <c r="J248"/>
  <c r="J104"/>
  <c r="J353"/>
  <c r="J249"/>
  <c r="J165"/>
  <c r="BK382"/>
  <c r="BK296"/>
  <c r="BK96"/>
  <c r="J103"/>
  <c r="BK255"/>
  <c r="J171"/>
  <c r="BK157"/>
  <c r="BK278"/>
  <c r="BK330"/>
  <c r="J253"/>
  <c r="J164"/>
  <c r="BK233"/>
  <c r="J346"/>
  <c r="BK298"/>
  <c r="BK183"/>
  <c r="J184"/>
  <c r="J239"/>
  <c r="J263"/>
  <c r="BK238"/>
  <c r="J384"/>
  <c r="BK387"/>
  <c r="BK353"/>
  <c r="J260"/>
  <c r="BK212"/>
  <c r="J266"/>
  <c r="BK208"/>
  <c r="J256"/>
  <c r="BK164"/>
  <c r="BK372"/>
  <c r="J293"/>
  <c r="BK260"/>
  <c r="BK211"/>
  <c r="BK172"/>
  <c r="J213"/>
  <c r="J193"/>
  <c r="J149"/>
  <c r="J305"/>
  <c r="BK159"/>
  <c r="J336"/>
  <c r="J275"/>
  <c r="J208"/>
  <c r="J159"/>
  <c r="BK385"/>
  <c r="J332"/>
  <c r="J287"/>
  <c r="BK182"/>
  <c r="BK336"/>
  <c r="BK297"/>
  <c r="BK195"/>
  <c r="BK147"/>
  <c r="BK217"/>
  <c r="BK324"/>
  <c r="BK301"/>
  <c i="3" r="BK84"/>
  <c i="4" r="BK82"/>
  <c i="2" r="BK246"/>
  <c r="BK310"/>
  <c r="J356"/>
  <c r="BK223"/>
  <c r="BK193"/>
  <c r="BK99"/>
  <c r="J362"/>
  <c r="J254"/>
  <c r="J157"/>
  <c r="BK102"/>
  <c r="BK369"/>
  <c r="J306"/>
  <c i="3" r="J82"/>
  <c i="2" r="J386"/>
  <c r="J343"/>
  <c r="J350"/>
  <c r="J218"/>
  <c r="BK386"/>
  <c r="J324"/>
  <c r="J382"/>
  <c r="J317"/>
  <c r="J257"/>
  <c r="J194"/>
  <c r="BK185"/>
  <c r="BK272"/>
  <c r="J298"/>
  <c r="BK163"/>
  <c r="J376"/>
  <c r="J228"/>
  <c r="J150"/>
  <c r="BK137"/>
  <c r="J309"/>
  <c r="J342"/>
  <c r="J233"/>
  <c r="J135"/>
  <c r="BK359"/>
  <c r="J307"/>
  <c r="J383"/>
  <c r="BK306"/>
  <c r="BK245"/>
  <c r="BK105"/>
  <c r="J166"/>
  <c r="J290"/>
  <c r="BK333"/>
  <c r="J192"/>
  <c r="BK343"/>
  <c r="BK305"/>
  <c r="BK165"/>
  <c r="BK90"/>
  <c r="BK327"/>
  <c r="BK263"/>
  <c r="J185"/>
  <c r="BK106"/>
  <c r="BK192"/>
  <c r="J136"/>
  <c r="BK82"/>
  <c r="BK362"/>
  <c r="J259"/>
  <c r="BK206"/>
  <c r="J134"/>
  <c r="BK376"/>
  <c r="BK302"/>
  <c r="J227"/>
  <c r="BK366"/>
  <c r="J304"/>
  <c r="BK234"/>
  <c r="BK104"/>
  <c r="BK194"/>
  <c r="J278"/>
  <c r="J148"/>
  <c i="4" r="F35"/>
  <c i="1" r="BB57"/>
  <c i="2" r="BK275"/>
  <c r="J172"/>
  <c r="J330"/>
  <c r="BK379"/>
  <c r="J255"/>
  <c r="J189"/>
  <c r="J246"/>
  <c r="BK190"/>
  <c r="BK174"/>
  <c r="BK136"/>
  <c r="J379"/>
  <c r="J347"/>
  <c r="BK266"/>
  <c r="BK224"/>
  <c r="J173"/>
  <c r="BK103"/>
  <c r="BK89"/>
  <c r="BK150"/>
  <c r="J314"/>
  <c r="J366"/>
  <c r="J311"/>
  <c r="BK269"/>
  <c r="BK252"/>
  <c r="BK207"/>
  <c r="J158"/>
  <c r="J90"/>
  <c r="BK339"/>
  <c r="BK293"/>
  <c r="BK86"/>
  <c r="BK307"/>
  <c r="BK290"/>
  <c r="J182"/>
  <c r="BK388"/>
  <c r="BK254"/>
  <c r="J137"/>
  <c r="BK347"/>
  <c r="J296"/>
  <c i="3" r="BK82"/>
  <c i="4" r="J34"/>
  <c i="1" r="AW57"/>
  <c i="2" r="BK205"/>
  <c r="J369"/>
  <c r="BK173"/>
  <c r="J240"/>
  <c r="J385"/>
  <c r="J302"/>
  <c r="BK218"/>
  <c r="BK134"/>
  <c r="BK109"/>
  <c r="J238"/>
  <c r="J191"/>
  <c i="4" r="J82"/>
  <c i="2" l="1" r="T81"/>
  <c r="T80"/>
  <c r="BK81"/>
  <c r="BK80"/>
  <c r="J80"/>
  <c i="3" r="P81"/>
  <c r="P80"/>
  <c i="1" r="AU56"/>
  <c i="2" r="R81"/>
  <c r="R80"/>
  <c i="3" r="R81"/>
  <c r="R80"/>
  <c i="2" r="P81"/>
  <c r="P80"/>
  <c i="1" r="AU55"/>
  <c i="3" r="T81"/>
  <c r="T80"/>
  <c r="BK81"/>
  <c r="J81"/>
  <c r="J60"/>
  <c i="4" r="BK81"/>
  <c r="J81"/>
  <c r="J60"/>
  <c r="E48"/>
  <c r="J52"/>
  <c r="F77"/>
  <c r="BE82"/>
  <c i="3" r="E48"/>
  <c r="F77"/>
  <c r="BE84"/>
  <c r="J52"/>
  <c r="BE83"/>
  <c r="BE82"/>
  <c i="2" r="BE99"/>
  <c r="BE174"/>
  <c r="BE185"/>
  <c r="BE191"/>
  <c r="BE249"/>
  <c r="BE255"/>
  <c r="BE309"/>
  <c r="BE336"/>
  <c r="BE343"/>
  <c r="BE86"/>
  <c r="BE136"/>
  <c r="BE205"/>
  <c r="BE211"/>
  <c r="BE248"/>
  <c r="BE266"/>
  <c r="BE170"/>
  <c r="BE272"/>
  <c r="BE303"/>
  <c r="J52"/>
  <c r="BE102"/>
  <c r="BE148"/>
  <c r="BE150"/>
  <c r="BE157"/>
  <c r="BE158"/>
  <c r="BE172"/>
  <c r="BE194"/>
  <c r="BE195"/>
  <c r="BE208"/>
  <c r="BE239"/>
  <c r="BE256"/>
  <c r="BE269"/>
  <c r="BE275"/>
  <c r="BE281"/>
  <c r="BE305"/>
  <c r="BE324"/>
  <c r="BE327"/>
  <c r="BE369"/>
  <c r="BE376"/>
  <c r="BE379"/>
  <c r="E48"/>
  <c r="F55"/>
  <c r="BE184"/>
  <c r="BE189"/>
  <c r="BE206"/>
  <c r="BE218"/>
  <c r="BE365"/>
  <c r="BE383"/>
  <c r="BE388"/>
  <c r="BE96"/>
  <c r="BE106"/>
  <c r="BE190"/>
  <c r="BE196"/>
  <c r="BE213"/>
  <c r="BE223"/>
  <c r="BE224"/>
  <c r="BE227"/>
  <c r="BE263"/>
  <c r="BE301"/>
  <c r="BE304"/>
  <c r="BE307"/>
  <c r="BE308"/>
  <c r="BE310"/>
  <c r="BE314"/>
  <c r="BE347"/>
  <c r="BE356"/>
  <c r="BE359"/>
  <c r="BE384"/>
  <c r="BE135"/>
  <c r="BE164"/>
  <c r="BE183"/>
  <c r="BE233"/>
  <c r="BE260"/>
  <c r="BE302"/>
  <c r="BE95"/>
  <c r="BE105"/>
  <c r="BE134"/>
  <c r="BE165"/>
  <c r="BE171"/>
  <c r="BE182"/>
  <c r="BE234"/>
  <c r="BE240"/>
  <c r="BE284"/>
  <c r="BE297"/>
  <c r="BE163"/>
  <c r="BE166"/>
  <c r="BE193"/>
  <c r="BE137"/>
  <c r="BE159"/>
  <c r="BE192"/>
  <c r="BE246"/>
  <c r="BE247"/>
  <c r="BE253"/>
  <c r="BE290"/>
  <c r="BE317"/>
  <c r="BE332"/>
  <c r="BE342"/>
  <c r="BE386"/>
  <c r="BE82"/>
  <c r="BE89"/>
  <c r="BE104"/>
  <c r="BE160"/>
  <c r="BE173"/>
  <c r="BE257"/>
  <c r="BE259"/>
  <c r="BE298"/>
  <c r="BE90"/>
  <c r="BE212"/>
  <c r="BE217"/>
  <c r="BE219"/>
  <c r="BE238"/>
  <c r="BE245"/>
  <c r="BE306"/>
  <c r="BE350"/>
  <c r="BE103"/>
  <c r="BE109"/>
  <c r="BE147"/>
  <c r="BE207"/>
  <c r="BE278"/>
  <c r="BE228"/>
  <c r="BE252"/>
  <c r="BE293"/>
  <c r="BE311"/>
  <c r="BE362"/>
  <c r="BE366"/>
  <c r="BE372"/>
  <c r="BE385"/>
  <c r="BE387"/>
  <c r="BE287"/>
  <c r="BE296"/>
  <c r="BE346"/>
  <c r="BE149"/>
  <c r="BE254"/>
  <c r="BE258"/>
  <c r="BE320"/>
  <c r="BE323"/>
  <c r="BE330"/>
  <c r="BE331"/>
  <c r="BE333"/>
  <c r="BE339"/>
  <c r="BE353"/>
  <c r="BE382"/>
  <c r="J30"/>
  <c i="3" r="F35"/>
  <c i="1" r="BB56"/>
  <c i="3" r="F37"/>
  <c i="1" r="BD56"/>
  <c i="4" r="F34"/>
  <c i="1" r="BA57"/>
  <c i="2" r="J34"/>
  <c i="1" r="AW55"/>
  <c i="2" r="F37"/>
  <c i="1" r="BD55"/>
  <c i="4" r="J33"/>
  <c i="1" r="AV57"/>
  <c r="AT57"/>
  <c i="3" r="F34"/>
  <c i="1" r="BA56"/>
  <c i="2" r="F36"/>
  <c i="1" r="BC55"/>
  <c i="3" r="J34"/>
  <c i="1" r="AW56"/>
  <c i="2" r="F34"/>
  <c i="1" r="BA55"/>
  <c i="2" r="F35"/>
  <c i="1" r="BB55"/>
  <c i="3" r="F36"/>
  <c i="1" r="BC56"/>
  <c i="2" l="1" r="J59"/>
  <c i="1" r="AG55"/>
  <c i="2" r="J81"/>
  <c r="J60"/>
  <c i="3" r="BK80"/>
  <c r="J80"/>
  <c r="J59"/>
  <c i="4" r="BK80"/>
  <c r="J80"/>
  <c r="J59"/>
  <c i="3" r="F33"/>
  <c i="1" r="AZ56"/>
  <c r="AU54"/>
  <c r="BA54"/>
  <c r="AW54"/>
  <c r="AK30"/>
  <c i="3" r="J33"/>
  <c i="1" r="AV56"/>
  <c r="AT56"/>
  <c r="BB54"/>
  <c r="AX54"/>
  <c r="BC54"/>
  <c r="AY54"/>
  <c i="2" r="F33"/>
  <c i="1" r="AZ55"/>
  <c i="2" r="J33"/>
  <c i="1" r="AV55"/>
  <c r="AT55"/>
  <c r="AN55"/>
  <c i="4" r="F33"/>
  <c i="1" r="AZ57"/>
  <c r="BD54"/>
  <c r="W33"/>
  <c i="2" l="1" r="J39"/>
  <c i="4" r="J30"/>
  <c i="1" r="AG57"/>
  <c i="3" r="J30"/>
  <c i="1" r="AG56"/>
  <c r="W32"/>
  <c r="W30"/>
  <c r="AZ54"/>
  <c r="AV54"/>
  <c r="AK29"/>
  <c r="W31"/>
  <c i="3" l="1" r="J39"/>
  <c i="4" r="J39"/>
  <c i="1" r="AN57"/>
  <c r="AN56"/>
  <c r="AT54"/>
  <c r="AG54"/>
  <c r="AK26"/>
  <c r="AK35"/>
  <c r="W29"/>
  <c l="1" r="AN54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<sst xmlns="http://schemas.openxmlformats.org/spreadsheetml/2006/main">
  <si>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</si>
  <si>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</si>
  <si>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</si>
  <si>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</si>
  <si>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</si>
  <si>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{717898bc-9472-47d1-9bc3-e9f560709e6b}</t>
  </si>
  <si>
    <t>0,01</t>
  </si>
  <si>
    <t>21</t>
  </si>
  <si>
    <t>15</t>
  </si>
  <si>
    <t>REKAPITULACE ZAKÁZKY</t>
  </si>
  <si>
    <t xml:space="preserve">v ---  níže se nacházejí doplnkové a pomocné údaje k sestavám  --- v</t>
  </si>
  <si>
    <t>Návod na vyplnění</t>
  </si>
  <si>
    <t>0,001</t>
  </si>
  <si>
    <t>Kód:</t>
  </si>
  <si>
    <t>F20240701</t>
  </si>
  <si>
    <t>Měnit lze pouze buňky se žlutým podbarvením!_x000d_
_x000d_
1) v Rekapitulaci zakázky vyplňte údaje o Uchazeči (přenesou se do ostatních sestav i v jiných listech)_x000d_
_x000d_
2) na vybraných listech vyplňte v sestavě Soupis prací ceny u položek</t>
  </si>
  <si>
    <t>Zakázka:</t>
  </si>
  <si>
    <t>Údržba a oprava výměnných dílů zabezpečovacího a sdělovacího zařízení v obvodu SSZT OŘ OVA 2024 – SSZT Ostrava</t>
  </si>
  <si>
    <t>KSO:</t>
  </si>
  <si>
    <t>824</t>
  </si>
  <si>
    <t>CC-CZ:</t>
  </si>
  <si>
    <t/>
  </si>
  <si>
    <t>Místo:</t>
  </si>
  <si>
    <t>Oblastní ředitelství Ostrava</t>
  </si>
  <si>
    <t>Datum:</t>
  </si>
  <si>
    <t>1. 7. 2024</t>
  </si>
  <si>
    <t>Zadavatel:</t>
  </si>
  <si>
    <t>IČ:</t>
  </si>
  <si>
    <t>Správa železnic, státní organizace</t>
  </si>
  <si>
    <t>DIČ:</t>
  </si>
  <si>
    <t>Uchazeč:</t>
  </si>
  <si>
    <t>Vyplň údaj</t>
  </si>
  <si>
    <t>Projektant:</t>
  </si>
  <si>
    <t xml:space="preserve"> </t>
  </si>
  <si>
    <t>True</t>
  </si>
  <si>
    <t>Zpracovatel:</t>
  </si>
  <si>
    <t>Jana Kotasková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</si>
  <si>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</si>
  <si>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www.cs-urs.cz, sekce Cenové a technické podmínky.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</si>
  <si>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</si>
  <si>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</si>
  <si>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</si>
  <si>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</si>
  <si>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</si>
  <si>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</si>
  <si>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</si>
  <si>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</si>
  <si>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</si>
  <si>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</si>
  <si>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</si>
  <si>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</si>
  <si>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</si>
  <si>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ZAKÁZKY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</si>
  <si>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</si>
  <si>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</si>
  <si>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</si>
  <si>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</si>
  <si>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</si>
  <si>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</si>
  <si>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</si>
  <si>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</si>
  <si>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</si>
  <si>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</si>
  <si>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</si>
  <si>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</si>
  <si>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</si>
  <si>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</si>
  <si>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</si>
  <si>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</si>
  <si>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</si>
  <si>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</si>
  <si>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zakázky celkem</t>
  </si>
  <si>
    <t>D</t>
  </si>
  <si>
    <t>0</t>
  </si>
  <si>
    <t>###NOIMPORT###</t>
  </si>
  <si>
    <t>IMPORT</t>
  </si>
  <si>
    <t>{00000000-0000-0000-0000-000000000000}</t>
  </si>
  <si>
    <t>/</t>
  </si>
  <si>
    <t>PS 01</t>
  </si>
  <si>
    <t>Údržba a oprava výměnných dílů zabezpečovacího zařízení</t>
  </si>
  <si>
    <t>PRO</t>
  </si>
  <si>
    <t>1</t>
  </si>
  <si>
    <t>{bfeaf02a-3264-4e5e-a6b4-56af3a78086d}</t>
  </si>
  <si>
    <t>2</t>
  </si>
  <si>
    <t>PS 02</t>
  </si>
  <si>
    <t>Kalibrace a opravy měřících desek DISTA</t>
  </si>
  <si>
    <t>{56987826-8e27-4179-8341-42b5eb274f7e}</t>
  </si>
  <si>
    <t>VON</t>
  </si>
  <si>
    <t>-</t>
  </si>
  <si>
    <t>{c7492f3e-8506-47b5-91f9-fe68e81c644e}</t>
  </si>
  <si>
    <t>KRYCÍ LIST SOUPISU PRACÍ</t>
  </si>
  <si>
    <t>Objekt:</t>
  </si>
  <si>
    <t>PS 01 - Údržba a oprava výměnných dílů zabezpečovacího zařízení</t>
  </si>
  <si>
    <t>REKAPITULACE ČLENĚNÍ SOUPISU PRACÍ</t>
  </si>
  <si>
    <t>Kód dílu - Popis</t>
  </si>
  <si>
    <t>Cena celkem [CZK]</t>
  </si>
  <si>
    <t>-1</t>
  </si>
  <si>
    <t>OST - Ostatní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</si>
  <si>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</si>
  <si>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</si>
  <si>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</si>
  <si>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</si>
  <si>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</si>
  <si>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</si>
  <si>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</si>
  <si>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</si>
  <si>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</si>
  <si>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</si>
  <si>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</si>
  <si>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</si>
  <si>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</si>
  <si>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OST</t>
  </si>
  <si>
    <t>Ostatní</t>
  </si>
  <si>
    <t>4</t>
  </si>
  <si>
    <t>ROZPOCET</t>
  </si>
  <si>
    <t>K</t>
  </si>
  <si>
    <t>7593333030</t>
  </si>
  <si>
    <t>Oprava relé kombinovaného KR1-1000, KR1-24, KR1-60, KR1-600 - oprava se provádí podle přidružených předpisů k předpisu SŽDC (ČD) T115, pokud není popsána, pak podle technických podmínek výrobku</t>
  </si>
  <si>
    <t>kus</t>
  </si>
  <si>
    <t>Sborník UOŽI 01 2024</t>
  </si>
  <si>
    <t>-164299742</t>
  </si>
  <si>
    <t>VV</t>
  </si>
  <si>
    <t>6"KR1-60</t>
  </si>
  <si>
    <t>3 "KR1-600</t>
  </si>
  <si>
    <t>Součet</t>
  </si>
  <si>
    <t>7593333035</t>
  </si>
  <si>
    <t>Oprava relé kombinovaného KSR1-270 - oprava se provádí podle přidružených předpisů k předpisu SŽDC (ČD) T115, pokud není popsána, pak podle technických podmínek výrobku</t>
  </si>
  <si>
    <t>1370237861</t>
  </si>
  <si>
    <t>9"KSR1-270</t>
  </si>
  <si>
    <t>3</t>
  </si>
  <si>
    <t>7593333040</t>
  </si>
  <si>
    <t>Oprava relé kombinovaného KR2-400, KR2-600 - oprava se provádí podle přidružených předpisů k předpisu SŽDC (ČD) T115, pokud není popsána, pak podle technických podmínek výrobku</t>
  </si>
  <si>
    <t>451041864</t>
  </si>
  <si>
    <t>7593333050</t>
  </si>
  <si>
    <t>Oprava relé kombinovaného KŠ1-40, KŠ1-80, KŠ1-280, KŠ1-600, KŠ1-1000, KŠ1M-400 - oprava se provádí podle přidružených předpisů k předpisu SŽDC (ČD) T115, pokud není popsána, pak podle technických podmínek výrobku</t>
  </si>
  <si>
    <t>-1746052639</t>
  </si>
  <si>
    <t>27"KŠ1-600</t>
  </si>
  <si>
    <t>6"KŠ1-80</t>
  </si>
  <si>
    <t>1"KŠ1-40</t>
  </si>
  <si>
    <t>5</t>
  </si>
  <si>
    <t>7593333051</t>
  </si>
  <si>
    <t>Oprava relé kombinovaného KŠ1-40, KŠ1-80, KŠ1-600, KŠ1-1000, KŠ1M-400 včetně výměny pér. svazku - oprava se provádí podle přidružených předpisů k předpisu SŽDC (ČD) T115, pokud není popsána, pak podle technických podmínek výrobku</t>
  </si>
  <si>
    <t>1826452402</t>
  </si>
  <si>
    <t>6</t>
  </si>
  <si>
    <t>7593333060</t>
  </si>
  <si>
    <t>Oprava relé kombinovaného SKŠ1, SKPŠ - oprava se provádí podle přidružených předpisů k předpisu SŽDC (ČD) T115, pokud není popsána, pak podle technických podmínek výrobku</t>
  </si>
  <si>
    <t>1559816402</t>
  </si>
  <si>
    <t>17"SKŠ1-250</t>
  </si>
  <si>
    <t>7</t>
  </si>
  <si>
    <t>7593333090</t>
  </si>
  <si>
    <t>Oprava relé neutrálního NR1-2, NR1-40, NR1-400, NR1-1000, NR1-500/200 - oprava se provádí podle přidružených předpisů k předpisu SŽDC (ČD) T115, pokud není popsána, pak podle technických podmínek výrobku</t>
  </si>
  <si>
    <t>-447250674</t>
  </si>
  <si>
    <t>2 "NR1-1000</t>
  </si>
  <si>
    <t>8</t>
  </si>
  <si>
    <t>7593333095</t>
  </si>
  <si>
    <t>Oprava relé neutrálního NR2-2, NR2-40, NR2-60/1000, NR2-60/450, NR2-900, NR2-1000 - oprava se provádí podle přidružených předpisů k předpisu SŽDC (ČD) T115, pokud není popsána, pak podle technických podmínek výrobku</t>
  </si>
  <si>
    <t>2084060765</t>
  </si>
  <si>
    <t>9</t>
  </si>
  <si>
    <t>7593333105</t>
  </si>
  <si>
    <t>Oprava relé neutrálního NPR1, NPR2, NPR4 - oprava se provádí podle přidružených předpisů k předpisu SŽDC (ČD) T115, pokud není popsána, pak podle technických podmínek výrobku</t>
  </si>
  <si>
    <t>366234306</t>
  </si>
  <si>
    <t>10</t>
  </si>
  <si>
    <t>7593333107</t>
  </si>
  <si>
    <t>Oprava relé neutrálního NTR1-750, NTR5-1000 - oprava se provádí podle přidružených předpisů k předpisu SŽDC (ČD) T115, pokud není popsána, pak podle technických podmínek výrobku</t>
  </si>
  <si>
    <t>-1987423580</t>
  </si>
  <si>
    <t>11</t>
  </si>
  <si>
    <t>7593333110</t>
  </si>
  <si>
    <t>Oprava relé neutrálního NVR-250, NVR-1000, KNR5 s usměrňovačem - oprava se provádí podle přidružených předpisů k předpisu SŽDC (ČD) T115, pokud není popsána, pak podle technických podmínek výrobku</t>
  </si>
  <si>
    <t>1060978505</t>
  </si>
  <si>
    <t>12</t>
  </si>
  <si>
    <t>7593333100</t>
  </si>
  <si>
    <t>Oprava relé neutrálního NRVU 2-450/1 - oprava se provádí podle přidružených předpisů k předpisu SŽDC (ČD) T115, pokud není popsána, pak podle technických podmínek výrobku</t>
  </si>
  <si>
    <t>1908522481</t>
  </si>
  <si>
    <t>3"NRVU 2-450/1</t>
  </si>
  <si>
    <t>13</t>
  </si>
  <si>
    <t>7593333120</t>
  </si>
  <si>
    <t>Oprava relé malorozměrového NMŠ(M)1 - oprava se provádí podle přidružených předpisů k předpisu SŽDC (ČD) T115, pokud není popsána, pak podle technických podmínek výrobku</t>
  </si>
  <si>
    <t>790558781</t>
  </si>
  <si>
    <t>1174"NMŠ1-2000</t>
  </si>
  <si>
    <t>1972"NMŠ1-2000 B</t>
  </si>
  <si>
    <t>5"NMŠ1-2000 C</t>
  </si>
  <si>
    <t>26"NMŠ1-0,25/0,7-měření</t>
  </si>
  <si>
    <t>10"NMŠ1-0,25/0,7 B-měření</t>
  </si>
  <si>
    <t>3"NMŠ1-10/3500-měření</t>
  </si>
  <si>
    <t>3"NMŠ1-10/3500 B-měření</t>
  </si>
  <si>
    <t>32"NMŠ1-3,4-měření</t>
  </si>
  <si>
    <t>3"NMŠ1-7000-měření</t>
  </si>
  <si>
    <t>1"NMŠ1-7000 B-měření</t>
  </si>
  <si>
    <t>393"NMŠM1-1500-měření</t>
  </si>
  <si>
    <t>313"NMŠM1-1500 B-měření</t>
  </si>
  <si>
    <t>2"NMŠM1-1500 C-měření</t>
  </si>
  <si>
    <t>54"NMŠM1-750-měření</t>
  </si>
  <si>
    <t>14"NMŠM1-750 B-měření</t>
  </si>
  <si>
    <t>7"NMŠ1-1200</t>
  </si>
  <si>
    <t>2"NMŠ1-1400</t>
  </si>
  <si>
    <t>1"NMŠ1-1400 RUS</t>
  </si>
  <si>
    <t>16"NMŠM1-10</t>
  </si>
  <si>
    <t>2"NMŠM1-10B</t>
  </si>
  <si>
    <t>1"NMŠM1-10/3500</t>
  </si>
  <si>
    <t>1"NMŠM1-1000</t>
  </si>
  <si>
    <t>1"NMŠM1-600</t>
  </si>
  <si>
    <t>14</t>
  </si>
  <si>
    <t>7593333121</t>
  </si>
  <si>
    <t>Oprava relé malorozměrového NMŠ(M)1 včetně výměny táhla - oprava se provádí podle přidružených předpisů k předpisu SŽDC (ČD) T115, pokud není popsána, pak podle technických podmínek výrobku</t>
  </si>
  <si>
    <t>-1508371225</t>
  </si>
  <si>
    <t>7593333122</t>
  </si>
  <si>
    <t>Oprava relé malorozměrového NMŠ(M)1 včetně výměny kontaktového svazku - oprava se provádí podle přidružených předpisů k předpisu SŽDC (ČD) T115, pokud není popsána, pak podle technických podmínek výrobku</t>
  </si>
  <si>
    <t>-1750991955</t>
  </si>
  <si>
    <t>16</t>
  </si>
  <si>
    <t>7593333123</t>
  </si>
  <si>
    <t>Oprava relé malorozměrového NMŠ(M)1 včetně výměny krytu - oprava se provádí podle přidružených předpisů k předpisu SŽDC (ČD) T115, pokud není popsána, pak podle technických podmínek výrobku</t>
  </si>
  <si>
    <t>1632545929</t>
  </si>
  <si>
    <t>17</t>
  </si>
  <si>
    <t>7593333125</t>
  </si>
  <si>
    <t>Oprava relé malorozměrového NMŠ(M)2, OMŠ-74 RUS, OMŠ2-63 RUS, OMŠ2-60, AŠ2, ANŠ2, AŠ5, OMŠM-1 RUS - oprava se provádí podle přidružených předpisů k předpisu SŽDC (ČD) T115, pokud není popsána, pak podle technických podmínek výrobku</t>
  </si>
  <si>
    <t>1730436674</t>
  </si>
  <si>
    <t>37"NMŠ2-4000</t>
  </si>
  <si>
    <t>138"NMŠ2-60-měření</t>
  </si>
  <si>
    <t>486"NMŠ2-60 B-měření</t>
  </si>
  <si>
    <t>1"NMŠM2-1,7-měření</t>
  </si>
  <si>
    <t>1"NMŠM2-3500-měření</t>
  </si>
  <si>
    <t>5"NMŠM2-3500 B-měření</t>
  </si>
  <si>
    <t>92"NMŠ2-4000B</t>
  </si>
  <si>
    <t>5"NMŠ2-60-C25</t>
  </si>
  <si>
    <t>18</t>
  </si>
  <si>
    <t>7593333126</t>
  </si>
  <si>
    <t>Oprava relé malorozměrového NMŠ(M)2, OMŠ-74 RUS, OMŠ2-63 RUS, OMŠ2-60, včetně výměny táhla - oprava se provádí podle přidružených předpisů k předpisu SŽDC (ČD) T115, pokud není popsána, pak podle technických podmínek výrobku</t>
  </si>
  <si>
    <t>-1031777559</t>
  </si>
  <si>
    <t>19</t>
  </si>
  <si>
    <t>7593333127</t>
  </si>
  <si>
    <t>Oprava relé malorozměrového NMŠ(M)2, OMŠ-74 RUS, OMŠ2-63 RUS, OMŠ2-60, včetně výměny kontaktového svazku - oprava se provádí podle přidružených předpisů k předpisu SŽDC (ČD) T115, pokud není popsána, pak podle technických podmínek výrobku</t>
  </si>
  <si>
    <t>-910103046</t>
  </si>
  <si>
    <t>20</t>
  </si>
  <si>
    <t>7593333128</t>
  </si>
  <si>
    <t>Oprava relé malorozměrového NMŠ(M)2, OMŠ-74 RUS, OMŠ2-63 RUS, OMŠ2-60, včetně výměny krytu - oprava se provádí podle přidružených předpisů k předpisu SŽDC (ČD) T115, pokud není popsána, pak podle technických podmínek výrobku</t>
  </si>
  <si>
    <t>-996619941</t>
  </si>
  <si>
    <t>7593333135</t>
  </si>
  <si>
    <t>Oprava relé malorozměrového NMŠ2G, NMVŠ2, ANVŠ2 - oprava se provádí podle přidružených předpisů k předpisu SŽDC (ČD) T115, pokud není popsána, pak podle technických podmínek výrobku</t>
  </si>
  <si>
    <t>-765226459</t>
  </si>
  <si>
    <t>1"NMŠ2G-3,4</t>
  </si>
  <si>
    <t>21"NMŠ2G-3,4 B</t>
  </si>
  <si>
    <t>32"NMVŠ2-1000/1000</t>
  </si>
  <si>
    <t>112"NMVŠ2-1000/1000 C</t>
  </si>
  <si>
    <t>2"NMVŠ2-1000/1000B</t>
  </si>
  <si>
    <t>22</t>
  </si>
  <si>
    <t>7593333136</t>
  </si>
  <si>
    <t>Oprava relé malorozměrového NMŠ2G, NMVŠ2, včetně výměny táhla - oprava se provádí podle přidružených předpisů k předpisu SŽDC (ČD) T115, pokud není popsána, pak podle technických podmínek výrobku</t>
  </si>
  <si>
    <t>783692351</t>
  </si>
  <si>
    <t>23</t>
  </si>
  <si>
    <t>7593333137</t>
  </si>
  <si>
    <t>Oprava relé malorozměrového NMŠ2G, NMVŠ2, včetně výměny kontaktového svazku - oprava se provádí podle přidružených předpisů k předpisu SŽDC (ČD) T115, pokud není popsána, pak podle technických podmínek výrobku</t>
  </si>
  <si>
    <t>1451086408</t>
  </si>
  <si>
    <t>24</t>
  </si>
  <si>
    <t>7593333138</t>
  </si>
  <si>
    <t>Oprava relé malorozměrového NMŠ2G, NMVŠ2, včetně výměny krytu - oprava se provádí podle přidružených předpisů k předpisu SŽDC (ČD) T115, pokud není popsána, pak podle technických podmínek výrobku</t>
  </si>
  <si>
    <t>1722231006</t>
  </si>
  <si>
    <t>25</t>
  </si>
  <si>
    <t>7593333140</t>
  </si>
  <si>
    <t>Oprava relé malorozměrového NMŠ4 - oprava se provádí podle přidružených předpisů k předpisu SŽDC (ČD) T115, pokud není popsána, pak podle technických podmínek výrobku</t>
  </si>
  <si>
    <t>509198828</t>
  </si>
  <si>
    <t>1"NMŠ4-3,4B</t>
  </si>
  <si>
    <t>26</t>
  </si>
  <si>
    <t>7593333141</t>
  </si>
  <si>
    <t>Oprava relé malorozměrového NMŠ4 včetně výměny táhla - oprava se provádí podle přidružených předpisů k předpisu SŽDC (ČD) T115, pokud není popsána, pak podle technických podmínek výrobku</t>
  </si>
  <si>
    <t>-1249225651</t>
  </si>
  <si>
    <t>27</t>
  </si>
  <si>
    <t>7593333142</t>
  </si>
  <si>
    <t>Oprava relé malorozměrového NMŠ4 včetně výměny kontaktového svazku - oprava se provádí podle přidružených předpisů k předpisu SŽDC (ČD) T115, pokud není popsána, pak podle technických podmínek výrobku</t>
  </si>
  <si>
    <t>1461874782</t>
  </si>
  <si>
    <t>28</t>
  </si>
  <si>
    <t>7593333143</t>
  </si>
  <si>
    <t>Oprava relé malorozměrového NMŠ4 včetně výměny krytu - oprava se provádí podle přidružených předpisů k předpisu SŽDC (ČD) T115, pokud není popsána, pak podle technických podmínek výrobku</t>
  </si>
  <si>
    <t>1639942640</t>
  </si>
  <si>
    <t>29</t>
  </si>
  <si>
    <t>7593333150</t>
  </si>
  <si>
    <t>Oprava relé malorozměrového NMŠT - oprava se provádí podle přidružených předpisů k předpisu SŽDC (ČD) T115, pokud není popsána, pak podle technických podmínek výrobku</t>
  </si>
  <si>
    <t>-1790113676</t>
  </si>
  <si>
    <t xml:space="preserve">4"NMŠT-1800 RUS </t>
  </si>
  <si>
    <t xml:space="preserve">4"NMŠT-1440 RUS </t>
  </si>
  <si>
    <t>30</t>
  </si>
  <si>
    <t>7593333151</t>
  </si>
  <si>
    <t>Oprava relé malorozměrového NMŠT včetně výměny termodoteku - oprava se provádí podle přidružených předpisů k předpisu SŽDC (ČD) T115, pokud není popsána, pak podle technických podmínek výrobku</t>
  </si>
  <si>
    <t>386099050</t>
  </si>
  <si>
    <t>31</t>
  </si>
  <si>
    <t>7593333152</t>
  </si>
  <si>
    <t>Oprava relé malorozměrového NMŠT včetně výměny krytu - oprava se provádí podle přidružených předpisů k předpisu SŽDC (ČD) T115, pokud není popsána, pak podle technických podmínek výrobku</t>
  </si>
  <si>
    <t>618644080</t>
  </si>
  <si>
    <t>32</t>
  </si>
  <si>
    <t>7593333155</t>
  </si>
  <si>
    <t>Oprava relé malorozměrového TN, TT - oprava se provádí podle přidružených předpisů k předpisu SŽDC (ČD) T115, pokud není popsána, pak podle technických podmínek výrobku</t>
  </si>
  <si>
    <t>1139760116</t>
  </si>
  <si>
    <t>33</t>
  </si>
  <si>
    <t>7593333156</t>
  </si>
  <si>
    <t>Oprava relé malorozměrového TN, TT repase - oprava se provádí podle přidružených předpisů k předpisu SŽDC (ČD) T115, pokud není popsána, pak podle technických podmínek výrobku</t>
  </si>
  <si>
    <t>2000015781</t>
  </si>
  <si>
    <t>34</t>
  </si>
  <si>
    <t>7593333145</t>
  </si>
  <si>
    <t>Oprava relé malorozměrového NMPŠ - oprava se provádí podle přidružených předpisů k předpisu SŽDC (ČD) T115, pokud není popsána, pak podle technických podmínek výrobku</t>
  </si>
  <si>
    <t>-1415724050</t>
  </si>
  <si>
    <t>14"NMPŠ1-2000</t>
  </si>
  <si>
    <t>14"NMPŠ1-2000 B</t>
  </si>
  <si>
    <t xml:space="preserve">60"NMPŠ4-1000/200 </t>
  </si>
  <si>
    <t>45"NMPŠ4-1000/200 B</t>
  </si>
  <si>
    <t>19"NMPŠ4-1000/200 C</t>
  </si>
  <si>
    <t>75"NMPŠ1-2000C</t>
  </si>
  <si>
    <t>35</t>
  </si>
  <si>
    <t>7593333146</t>
  </si>
  <si>
    <t>Oprava relé malorozměrového NMPŠ včetně výměny táhla - oprava se provádí podle přidružených předpisů k předpisu SŽDC (ČD) T115, pokud není popsána, pak podle technických podmínek výrobku</t>
  </si>
  <si>
    <t>-815695945</t>
  </si>
  <si>
    <t>36</t>
  </si>
  <si>
    <t>7593333147</t>
  </si>
  <si>
    <t>Oprava relé malorozměrového NMPŠ včetně výměny kontaktového svazku - oprava se provádí podle přidružených předpisů k předpisu SŽDC (ČD) T115, pokud není popsána, pak podle technických podmínek výrobku</t>
  </si>
  <si>
    <t>2131136892</t>
  </si>
  <si>
    <t>37</t>
  </si>
  <si>
    <t>7593333148</t>
  </si>
  <si>
    <t>Oprava relé malorozměrového NMPŠ včetně výměny krytu - oprava se provádí podle přidružených předpisů k předpisu SŽDC (ČD) T115, pokud není popsána, pak podle technických podmínek výrobku</t>
  </si>
  <si>
    <t>886240903</t>
  </si>
  <si>
    <t>38</t>
  </si>
  <si>
    <t>7593333130</t>
  </si>
  <si>
    <t>Oprava relé malorozměrového SMŠ2 - oprava se provádí podle přidružených předpisů k předpisu SŽDC (ČD) T115, pokud není popsána, pak podle technických podmínek výrobku</t>
  </si>
  <si>
    <t>1521194303</t>
  </si>
  <si>
    <t>5"SMŠ2-270/270B</t>
  </si>
  <si>
    <t>19"SMŠ2-280/280 B</t>
  </si>
  <si>
    <t>39</t>
  </si>
  <si>
    <t>7593333131</t>
  </si>
  <si>
    <t>Oprava relé malorozměrového SMŠ2 včetně výměny táhla - oprava se provádí podle přidružených předpisů k předpisu SŽDC (ČD) T115, pokud není popsána, pak podle technických podmínek výrobku</t>
  </si>
  <si>
    <t>-1425113857</t>
  </si>
  <si>
    <t>40</t>
  </si>
  <si>
    <t>7593333132</t>
  </si>
  <si>
    <t>Oprava relé malorozměrového SMŠ2 včetně výměny kontaktového svazku - oprava se provádí podle přidružených předpisů k předpisu SŽDC (ČD) T115, pokud není popsána, pak podle technických podmínek výrobku</t>
  </si>
  <si>
    <t>1813758486</t>
  </si>
  <si>
    <t>41</t>
  </si>
  <si>
    <t>7593333133</t>
  </si>
  <si>
    <t>Oprava relé malorozměrového SMŠ2 včetně výměny krytu - oprava se provádí podle přidružených předpisů k předpisu SŽDC (ČD) T115, pokud není popsána, pak podle technických podmínek výrobku</t>
  </si>
  <si>
    <t>-756698809</t>
  </si>
  <si>
    <t>42</t>
  </si>
  <si>
    <t>7593333170</t>
  </si>
  <si>
    <t>Oprava relé transmisního TR3B, TR2000, TAZ - oprava se provádí podle přidružených předpisů k předpisu SŽDC (ČD) T115, pokud není popsána, pak podle technických podmínek výrobku</t>
  </si>
  <si>
    <t>1157790097</t>
  </si>
  <si>
    <t>43</t>
  </si>
  <si>
    <t>7593333175</t>
  </si>
  <si>
    <t>Oprava relé transmisního TR2000VU2, TŠ, TJA110, TJA12 - oprava se provádí podle přidružených předpisů k předpisu SŽDC (ČD) T115, pokud není popsána, pak podle technických podmínek výrobku</t>
  </si>
  <si>
    <t>1086365552</t>
  </si>
  <si>
    <t>44</t>
  </si>
  <si>
    <t>7593333180</t>
  </si>
  <si>
    <t>Oprava relé tepelného MTR2 - oprava se provádí podle přidružených předpisů k předpisu SŽDC (ČD) T115, pokud není popsána, pak podle technických podmínek výrobku</t>
  </si>
  <si>
    <t>-1517465617</t>
  </si>
  <si>
    <t>45</t>
  </si>
  <si>
    <t>7593333185</t>
  </si>
  <si>
    <t>Oprava relé tepelného TMŠ2 - oprava se provádí podle přidružených předpisů k předpisu SŽDC (ČD) T115, pokud není popsána, pak podle technických podmínek výrobku</t>
  </si>
  <si>
    <t>-1089146648</t>
  </si>
  <si>
    <t>46</t>
  </si>
  <si>
    <t>7593333190</t>
  </si>
  <si>
    <t>Oprava časového souboru TM-10, TU-60, RTS-61, TK-11 - oprava se provádí podle přidružených předpisů k předpisu SŽDC (ČD) T115, pokud není popsána, pak podle technických podmínek výrobku</t>
  </si>
  <si>
    <t>-1346446858</t>
  </si>
  <si>
    <t>7"TM-10 220/220 20</t>
  </si>
  <si>
    <t>9"TM-10 220/220 6</t>
  </si>
  <si>
    <t>1"TM-10 220/24SS 30</t>
  </si>
  <si>
    <t>10"TU-60 220/220</t>
  </si>
  <si>
    <t>5"TU-60 220/24SS</t>
  </si>
  <si>
    <t>1"RTS-61</t>
  </si>
  <si>
    <t>2"RTS-61-220/24ss</t>
  </si>
  <si>
    <t>47</t>
  </si>
  <si>
    <t>7593333192</t>
  </si>
  <si>
    <t>Oprava časového souboru UČJ - oprava se provádí podle přidružených předpisů k předpisu SŽDC (ČD) T115, pokud není popsána, pak podle technických podmínek výrobku</t>
  </si>
  <si>
    <t>-379053324</t>
  </si>
  <si>
    <t>48</t>
  </si>
  <si>
    <t>7593323100</t>
  </si>
  <si>
    <t>Oprava časové jednotky CJP</t>
  </si>
  <si>
    <t>-2113240166</t>
  </si>
  <si>
    <t>49</t>
  </si>
  <si>
    <t>7593323105</t>
  </si>
  <si>
    <t>Oprava časové jednotky CJS</t>
  </si>
  <si>
    <t>1789615954</t>
  </si>
  <si>
    <t>50</t>
  </si>
  <si>
    <t>7593333220</t>
  </si>
  <si>
    <t>Oprava relé UKDR1, KDRŠ - oprava se provádí podle přidružených předpisů k předpisu SŽDC (ČD) T115, pokud není popsána, pak podle technických podmínek výrobku</t>
  </si>
  <si>
    <t>1243622229</t>
  </si>
  <si>
    <t>4"KDRŠ</t>
  </si>
  <si>
    <t>51</t>
  </si>
  <si>
    <t>7593333230</t>
  </si>
  <si>
    <t>Oprava relé KA1, RK 71 462, RK 71 931A(B) - oprava se provádí podle přidružených předpisů k předpisu SŽDC (ČD) T115, pokud není popsána, pak podle technických podmínek výrobku</t>
  </si>
  <si>
    <t>1527454932</t>
  </si>
  <si>
    <t>52</t>
  </si>
  <si>
    <t>7593333235</t>
  </si>
  <si>
    <t>Oprava relé KA2 - oprava se provádí podle přidružených předpisů k předpisu SŽDC (ČD) T115, pokud není popsána, pak podle technických podmínek výrobku</t>
  </si>
  <si>
    <t>-603358190</t>
  </si>
  <si>
    <t>53</t>
  </si>
  <si>
    <t>7593333240</t>
  </si>
  <si>
    <t>Oprava relé TAZ-1, TAZ-1A, TAZ-2 - oprava se provádí podle přidružených předpisů k předpisu SŽDC (ČD) T115, pokud není popsána, pak podle technických podmínek výrobku</t>
  </si>
  <si>
    <t>1901137318</t>
  </si>
  <si>
    <t>11"TAZ-1</t>
  </si>
  <si>
    <t>6"TAZ-2</t>
  </si>
  <si>
    <t>54</t>
  </si>
  <si>
    <t>7593333242</t>
  </si>
  <si>
    <t>Oprava relé TAZ-1, TAZ-1A, TAZ-2 včetně výměny krytu - oprava se provádí podle přidružených předpisů k předpisu SŽDC (ČD) T115, pokud není popsána, pak podle technických podmínek výrobku</t>
  </si>
  <si>
    <t>-1767373213</t>
  </si>
  <si>
    <t>55</t>
  </si>
  <si>
    <t>7593333241</t>
  </si>
  <si>
    <t>Oprava relé TAZ-1, TAZ-1A, TAZ-2 včetně výměny kontaktového svazku - oprava se provádí podle přidružených předpisů k předpisu SŽDC (ČD) T115, pokud není popsána, pak podle technických podmínek výrobku</t>
  </si>
  <si>
    <t>-1015841128</t>
  </si>
  <si>
    <t>56</t>
  </si>
  <si>
    <t>7593333245</t>
  </si>
  <si>
    <t>Oprava relé kazety K, KVR, U - oprava se provádí podle přidružených předpisů k předpisu SŽDC (ČD) T115, pokud není popsána, pak podle technických podmínek výrobku</t>
  </si>
  <si>
    <t>391838988</t>
  </si>
  <si>
    <t>10" KVR</t>
  </si>
  <si>
    <t>7" K</t>
  </si>
  <si>
    <t>57</t>
  </si>
  <si>
    <t>7593333260</t>
  </si>
  <si>
    <t>Oprava dobíječe AD-1 - oprava se provádí podle přidružených předpisů k předpisu SŽDC (ČD) T115; pokud není popsána, pak podle technických podmínek výrobku</t>
  </si>
  <si>
    <t>485762598</t>
  </si>
  <si>
    <t>58</t>
  </si>
  <si>
    <t>7593333275</t>
  </si>
  <si>
    <t>Oprava kodéru SMMS 1 - oprava se provádí podle přidružených předpisů k předpisu SŽDC (ČD) T115, pokud není popsána, pak podle technických podmínek výrobku</t>
  </si>
  <si>
    <t>-1402406360</t>
  </si>
  <si>
    <t>10"SMMS 1</t>
  </si>
  <si>
    <t>59</t>
  </si>
  <si>
    <t>7593333290</t>
  </si>
  <si>
    <t>Oprava kodéru KPT, KPTŠ, MT1-150 - oprava se provádí podle přidružených předpisů k předpisu SŽDC (ČD) T115, pokud není popsána, pak podle technických podmínek výrobku</t>
  </si>
  <si>
    <t>-2043055664</t>
  </si>
  <si>
    <t>60</t>
  </si>
  <si>
    <t>7593333295</t>
  </si>
  <si>
    <t>Oprava kodéru MK1, MK2, MK3, UMK-1 - oprava se provádí podle přidružených předpisů k předpisu SŽDC (ČD) T115, pokud není popsána, pak podle technických podmínek výrobku</t>
  </si>
  <si>
    <t>156001125</t>
  </si>
  <si>
    <t>3 "MK-1</t>
  </si>
  <si>
    <t>11 "MK-2</t>
  </si>
  <si>
    <t>2"UMK-1</t>
  </si>
  <si>
    <t>61</t>
  </si>
  <si>
    <t>7593333300</t>
  </si>
  <si>
    <t>Oprava kodéru adaptér vjezdový, translační, normální - oprava se provádí podle přidružených předpisů k předpisu SŽDC (ČD) T115, pokud není popsána, pak podle technických podmínek výrobku</t>
  </si>
  <si>
    <t>1096077533</t>
  </si>
  <si>
    <t>62</t>
  </si>
  <si>
    <t>7593333315</t>
  </si>
  <si>
    <t>Oprava relé indukčního DSR - oprava se provádí podle přidružených předpisů k předpisu SŽDC (ČD) T115, pokud není popsána, pak podle technických podmínek výrobku</t>
  </si>
  <si>
    <t>283666020</t>
  </si>
  <si>
    <t>4"DSR-12S</t>
  </si>
  <si>
    <t>3"DSR-12</t>
  </si>
  <si>
    <t>63</t>
  </si>
  <si>
    <t>7593333316</t>
  </si>
  <si>
    <t>Oprava relé indukčního DSR včetně výměny cívky - oprava se provádí podle přidružených předpisů k předpisu SŽDC (ČD) T115, pokud není popsána, pak podle technických podmínek výrobku</t>
  </si>
  <si>
    <t>-1434308968</t>
  </si>
  <si>
    <t>64</t>
  </si>
  <si>
    <t>7593333317</t>
  </si>
  <si>
    <t>Oprava relé indukčního DSR včetně výměny šroubu - oprava se provádí podle přidružených předpisů k předpisu SŽDC (ČD) T115, pokud není popsána, pak podle technických podmínek výrobku</t>
  </si>
  <si>
    <t>-620922279</t>
  </si>
  <si>
    <t>65</t>
  </si>
  <si>
    <t>7593333320</t>
  </si>
  <si>
    <t>Oprava relé indukčního DSŠ - oprava se provádí podle přidružených předpisů k předpisu SŽDC (ČD) T115, pokud není popsána, pak podle technických podmínek výrobku</t>
  </si>
  <si>
    <t>582288775</t>
  </si>
  <si>
    <t>9"DSŠ-12</t>
  </si>
  <si>
    <t>14"DSŠ-12P</t>
  </si>
  <si>
    <t>227"DSŠ-12S</t>
  </si>
  <si>
    <t>66</t>
  </si>
  <si>
    <t>7593333321</t>
  </si>
  <si>
    <t>Oprava relé indukčního DSŠ včetně výměny výseče - oprava se provádí podle přidružených předpisů k předpisu SŽDC (ČD) T115, pokud není popsána, pak podle technických podmínek výrobku</t>
  </si>
  <si>
    <t>-1956054097</t>
  </si>
  <si>
    <t>67</t>
  </si>
  <si>
    <t>7593333322</t>
  </si>
  <si>
    <t>Oprava relé indukčního DSŠ včetně výměny cívky - oprava se provádí podle přidružených předpisů k předpisu SŽDC (ČD) T115, pokud není popsána, pak podle technických podmínek výrobku</t>
  </si>
  <si>
    <t>-2068658485</t>
  </si>
  <si>
    <t>68</t>
  </si>
  <si>
    <t>7593333323</t>
  </si>
  <si>
    <t>Oprava relé indukčního DSŠ včetně výměny krytu - oprava se provádí podle přidružených předpisů k předpisu SŽDC (ČD) T115, pokud není popsána, pak podle technických podmínek výrobku</t>
  </si>
  <si>
    <t>18187778</t>
  </si>
  <si>
    <t>69</t>
  </si>
  <si>
    <t>7593333324</t>
  </si>
  <si>
    <t>Oprava relé indukčního DSŠ včetně výměny osového šroubu - oprava se provádí podle přidružených předpisů k předpisu SŽDC (ČD) T115, pokud není popsána, pak podle technických podmínek výrobku</t>
  </si>
  <si>
    <t>-341779471</t>
  </si>
  <si>
    <t>70</t>
  </si>
  <si>
    <t>7593333330</t>
  </si>
  <si>
    <t>Oprava souboru KO FID2, FID3 - oprava se provádí podle přidružených předpisů k předpisu SŽDC (ČD) T115; pokud není popsána, pak podle technických podmínek výrobku</t>
  </si>
  <si>
    <t>2054200799</t>
  </si>
  <si>
    <t>4"FID 2</t>
  </si>
  <si>
    <t>71</t>
  </si>
  <si>
    <t>7593333335</t>
  </si>
  <si>
    <t>Oprava souboru KO KAV 2, KAV 3 - oprava se provádí podle přidružených předpisů k předpisu SŽDC (ČD) T115; pokud není popsána, pak podle technických podmínek výrobku</t>
  </si>
  <si>
    <t>-1662687155</t>
  </si>
  <si>
    <t>72</t>
  </si>
  <si>
    <t>7593333380</t>
  </si>
  <si>
    <t>Oprava relé střídavého OR1-80, AR1-2,65, UNR-3 - oprava se provádí podle přidružených předpisů k předpisu SŽDC (ČD) T115, pokud není popsána, pak podle technických podmínek výrobku</t>
  </si>
  <si>
    <t>1661892161</t>
  </si>
  <si>
    <t>73</t>
  </si>
  <si>
    <t>7593333522</t>
  </si>
  <si>
    <t>Oprava reléové sady BV1, BV3 - oprava se provádí podle přidružených předpisů k předpisu SŽDC (ČD) T115, pokud není popsána, pak podle technických podmínek výrobku</t>
  </si>
  <si>
    <t>1140345357</t>
  </si>
  <si>
    <t>74</t>
  </si>
  <si>
    <t>7593333531</t>
  </si>
  <si>
    <t>Oprava reléové sady BV4, BV5, BV11, BV12 - oprava se provádí podle přidružených předpisů k předpisu SŽDC (ČD) T115, pokud není popsána, pak podle technických podmínek výrobku</t>
  </si>
  <si>
    <t>-425543482</t>
  </si>
  <si>
    <t>75</t>
  </si>
  <si>
    <t>7593333537</t>
  </si>
  <si>
    <t>Oprava reléové sady CV1 - oprava se provádí podle přidružených předpisů k předpisu SŽDC (ČD) T115, pokud není popsána, pak podle technických podmínek výrobku</t>
  </si>
  <si>
    <t>1639245721</t>
  </si>
  <si>
    <t>76</t>
  </si>
  <si>
    <t>7593333541</t>
  </si>
  <si>
    <t>Oprava reléové sady CV3 - oprava se provádí podle přidružených předpisů k předpisu SŽDC (ČD) T115, pokud není popsána, pak podle technických podmínek výrobku</t>
  </si>
  <si>
    <t>733481028</t>
  </si>
  <si>
    <t>77</t>
  </si>
  <si>
    <t>7593333545</t>
  </si>
  <si>
    <t>Oprava reléové sady CV4 - oprava se provádí podle přidružených předpisů k předpisu SŽDC (ČD) T115, pokud není popsána, pak podle technických podmínek výrobku</t>
  </si>
  <si>
    <t>1277501116</t>
  </si>
  <si>
    <t>78</t>
  </si>
  <si>
    <t>7593333547</t>
  </si>
  <si>
    <t>Oprava reléové sady A - oprava se provádí podle přidružených předpisů k předpisu SŽDC (ČD) T115, pokud není popsána, pak podle technických podmínek výrobku</t>
  </si>
  <si>
    <t>1789582763</t>
  </si>
  <si>
    <t>79</t>
  </si>
  <si>
    <t>7593333551</t>
  </si>
  <si>
    <t>Oprava reléové sady C - oprava se provádí podle přidružených předpisů k předpisu SŽDC (ČD) T115, pokud není popsána, pak podle technických podmínek výrobku</t>
  </si>
  <si>
    <t>1149921484</t>
  </si>
  <si>
    <t>7"C REL.SADA</t>
  </si>
  <si>
    <t>80</t>
  </si>
  <si>
    <t>7593333549</t>
  </si>
  <si>
    <t>Oprava reléové sady B - oprava se provádí podle přidružených předpisů k předpisu SŽDC (ČD) T115, pokud není popsána, pak podle technických podmínek výrobku</t>
  </si>
  <si>
    <t>-256474741</t>
  </si>
  <si>
    <t>18"B REL.SADA</t>
  </si>
  <si>
    <t>81</t>
  </si>
  <si>
    <t>7593333553</t>
  </si>
  <si>
    <t>Oprava reléové sady D - oprava se provádí podle přidružených předpisů k předpisu SŽDC (ČD) T115, pokud není popsána, pak podle technických podmínek výrobku</t>
  </si>
  <si>
    <t>2050397590</t>
  </si>
  <si>
    <t>10"D REL.SADA</t>
  </si>
  <si>
    <t>82</t>
  </si>
  <si>
    <t>7593333555</t>
  </si>
  <si>
    <t>Oprava reléové sady H - oprava se provádí podle přidružených předpisů k předpisu SŽDC (ČD) T115, pokud není popsána, pak podle technických podmínek výrobku</t>
  </si>
  <si>
    <t>-1569875690</t>
  </si>
  <si>
    <t>17"H REL.SADA</t>
  </si>
  <si>
    <t>83</t>
  </si>
  <si>
    <t>7593333556</t>
  </si>
  <si>
    <t>Oprava reléové sady J - oprava se provádí podle přidružených předpisů k předpisu SŽDC (ČD) T115, pokud není popsána, pak podle technických podmínek výrobku</t>
  </si>
  <si>
    <t>98737940</t>
  </si>
  <si>
    <t>4"J REL.SADA</t>
  </si>
  <si>
    <t>84</t>
  </si>
  <si>
    <t>7593333557</t>
  </si>
  <si>
    <t>Oprava reléové sady K - oprava se provádí podle přidružených předpisů k předpisu SŽDC (ČD) T115, pokud není popsána, pak podle technických podmínek výrobku</t>
  </si>
  <si>
    <t>-525815050</t>
  </si>
  <si>
    <t>10"K REL.SADA</t>
  </si>
  <si>
    <t>85</t>
  </si>
  <si>
    <t>7593333561</t>
  </si>
  <si>
    <t>Oprava reléové sady M - oprava se provádí podle přidružených předpisů k předpisu SŽDC (ČD) T115, pokud není popsána, pak podle technických podmínek výrobku</t>
  </si>
  <si>
    <t>-326490446</t>
  </si>
  <si>
    <t>4"M REL.SADA</t>
  </si>
  <si>
    <t>86</t>
  </si>
  <si>
    <t>7593333563</t>
  </si>
  <si>
    <t>Oprava reléové sady OB1 - oprava se provádí podle přidružených předpisů k předpisu SŽDC (ČD) T115, pokud není popsána, pak podle technických podmínek výrobku</t>
  </si>
  <si>
    <t>19323204</t>
  </si>
  <si>
    <t>1"OB1 REL.SADA</t>
  </si>
  <si>
    <t>87</t>
  </si>
  <si>
    <t>7593333565</t>
  </si>
  <si>
    <t>Oprava reléové sady Q - oprava se provádí podle přidružených předpisů k předpisu SŽDC (ČD) T115, pokud není popsána, pak podle technických podmínek výrobku</t>
  </si>
  <si>
    <t>-1532171962</t>
  </si>
  <si>
    <t>4"Q REL.SADA</t>
  </si>
  <si>
    <t>88</t>
  </si>
  <si>
    <t>7593333567</t>
  </si>
  <si>
    <t>Oprava reléové sady R - oprava se provádí podle přidružených předpisů k předpisu SŽDC (ČD) T115, pokud není popsána, pak podle technických podmínek výrobku</t>
  </si>
  <si>
    <t>1896116209</t>
  </si>
  <si>
    <t>2"R REL.SADA</t>
  </si>
  <si>
    <t>89</t>
  </si>
  <si>
    <t>7593333568</t>
  </si>
  <si>
    <t>Oprava reléové sady S - oprava se provádí podle přidružených předpisů k předpisu SŽDC (ČD) T115, pokud není popsána, pak podle technických podmínek výrobku</t>
  </si>
  <si>
    <t>1810036825</t>
  </si>
  <si>
    <t>6"S REL.SADA</t>
  </si>
  <si>
    <t>90</t>
  </si>
  <si>
    <t>7593333569</t>
  </si>
  <si>
    <t>Oprava reléové sady V, VT - oprava se provádí podle přidružených předpisů k předpisu SŽDC (ČD) T115, pokud není popsána, pak podle technických podmínek výrobku</t>
  </si>
  <si>
    <t>-788666815</t>
  </si>
  <si>
    <t>115"V REL.SADA</t>
  </si>
  <si>
    <t>91</t>
  </si>
  <si>
    <t>7593333573</t>
  </si>
  <si>
    <t>Oprava reléové sady VS-2 - oprava se provádí podle přidružených předpisů k předpisu SŽDC (ČD) T115, pokud není popsána, pak podle technických podmínek výrobku</t>
  </si>
  <si>
    <t>1869419350</t>
  </si>
  <si>
    <t>92</t>
  </si>
  <si>
    <t>7593333575</t>
  </si>
  <si>
    <t>Oprava reléové sady W - oprava se provádí podle přidružených předpisů k předpisu SŽDC (ČD) T115, pokud není popsána, pak podle technických podmínek výrobku</t>
  </si>
  <si>
    <t>1194970033</t>
  </si>
  <si>
    <t>93</t>
  </si>
  <si>
    <t>7593333571</t>
  </si>
  <si>
    <t>Oprava reléové sady Vs - oprava se provádí podle přidružených předpisů k předpisu SŽDC (ČD) T115, pokud není popsána, pak podle technických podmínek výrobku</t>
  </si>
  <si>
    <t>-1149533953</t>
  </si>
  <si>
    <t>16"VS REL.SADA</t>
  </si>
  <si>
    <t>94</t>
  </si>
  <si>
    <t>7593333572</t>
  </si>
  <si>
    <t>Oprava reléové sady Vs1 - oprava se provádí podle přidružených předpisů k předpisu SŽDC (ČD) T115, pokud není popsána, pak podle technických podmínek výrobku</t>
  </si>
  <si>
    <t>361973177</t>
  </si>
  <si>
    <t>95</t>
  </si>
  <si>
    <t>7593333620</t>
  </si>
  <si>
    <t>Oprava anulačního souboru ASE 2, 3, 4 - oprava se provádí podle přidruženého předpisu č. 4 k předpisu SŽDC (ČD) T115; pokud není popsána, pak podle technických podmínek výrobku</t>
  </si>
  <si>
    <t>-419591129</t>
  </si>
  <si>
    <t>96</t>
  </si>
  <si>
    <t>7593333640</t>
  </si>
  <si>
    <t>Oprava reléové jednotky EK1-N - oprava se provádí podle přidružených předpisů k předpisu SŽDC (ČD) T115, pokud není popsána, pak podle technických podmínek výrobku</t>
  </si>
  <si>
    <t>1387604</t>
  </si>
  <si>
    <t>97</t>
  </si>
  <si>
    <t>7593333642</t>
  </si>
  <si>
    <t>Oprava reléové jednotky EK1-sti/sti - oprava se provádí podle přidružených předpisů k předpisu SŽDC (ČD) T115, pokud není popsána, pak podle technických podmínek výrobku</t>
  </si>
  <si>
    <t>-147087770</t>
  </si>
  <si>
    <t>98</t>
  </si>
  <si>
    <t>7593333644</t>
  </si>
  <si>
    <t>Oprava reléové jednotky EK1-ss/sti - oprava se provádí podle přidružených předpisů k předpisu SŽDC (ČD) T115, pokud není popsána, pak podle technických podmínek výrobku</t>
  </si>
  <si>
    <t>-1284090729</t>
  </si>
  <si>
    <t>99</t>
  </si>
  <si>
    <t>7593333646</t>
  </si>
  <si>
    <t>Oprava reléové jednotky EK1-Dst - oprava se provádí podle přidružených předpisů k předpisu SŽDC (ČD) T115, pokud není popsána, pak podle technických podmínek výrobku</t>
  </si>
  <si>
    <t>485175997</t>
  </si>
  <si>
    <t>100</t>
  </si>
  <si>
    <t>7593333648</t>
  </si>
  <si>
    <t>Oprava reléové jednotky EK1-Dss - oprava se provádí podle přidružených předpisů k předpisu SŽDC (ČD) T115, pokud není popsána, pak podle technických podmínek výrobku</t>
  </si>
  <si>
    <t>-1141846621</t>
  </si>
  <si>
    <t>101</t>
  </si>
  <si>
    <t>7593333650</t>
  </si>
  <si>
    <t>Oprava reléové jednotky EK1 - U (kazeta) - oprava se provádí podle přidružených předpisů k předpisu SŽDC (ČD) T115, pokud není popsána, pak podle technických podmínek výrobku</t>
  </si>
  <si>
    <t>-147747014</t>
  </si>
  <si>
    <t>102</t>
  </si>
  <si>
    <t>7593333652</t>
  </si>
  <si>
    <t>Oprava reléové jednotky EK1-Z1 - oprava se provádí podle přidružených předpisů k předpisu SŽDC (ČD) T115, pokud není popsána, pak podle technických podmínek výrobku</t>
  </si>
  <si>
    <t>-1779564641</t>
  </si>
  <si>
    <t>103</t>
  </si>
  <si>
    <t>7593333654</t>
  </si>
  <si>
    <t>Oprava reléové jednotky EK1 - EKM - oprava se provádí podle přidružených předpisů k předpisu SŽDC (ČD) T115, pokud není popsána, pak podle technických podmínek výrobku</t>
  </si>
  <si>
    <t>-2125407763</t>
  </si>
  <si>
    <t>104</t>
  </si>
  <si>
    <t>7593333521</t>
  </si>
  <si>
    <t>Oprava reléové jednotky VÚD 1K1K až 2K2K - oprava se provádí podle přidružených předpisů k předpisu SŽDC (ČD) T115; pokud není popsána, pak podle technických podmínek výrobku</t>
  </si>
  <si>
    <t>579524311</t>
  </si>
  <si>
    <t>22"1K1K - 2K2K</t>
  </si>
  <si>
    <t>105</t>
  </si>
  <si>
    <t>7593333390</t>
  </si>
  <si>
    <t>Oprava reléové jednotky VÚD A - oprava se provádí podle přidružených předpisů k předpisu SŽDC (ČD) T115; pokud není popsána, pak podle technických podmínek výrobku</t>
  </si>
  <si>
    <t>1979888774</t>
  </si>
  <si>
    <t>4"A rel.jednotka</t>
  </si>
  <si>
    <t>106</t>
  </si>
  <si>
    <t>7593333496</t>
  </si>
  <si>
    <t>Oprava reléové jednotky VÚD A1-OA1 - oprava se provádí podle přidružených předpisů k předpisu SŽDC (ČD) T115; pokud není popsána, pak podle technických podmínek výrobku</t>
  </si>
  <si>
    <t>1832811221</t>
  </si>
  <si>
    <t>2"A1-OA1 rel.jednotka</t>
  </si>
  <si>
    <t>107</t>
  </si>
  <si>
    <t>7593333506</t>
  </si>
  <si>
    <t>Oprava reléové jednotky VÚD A2 - oprava se provádí podle přidružených předpisů k předpisu SŽDC (ČD) T115; pokud není popsána, pak podle technických podmínek výrobku</t>
  </si>
  <si>
    <t>-333724143</t>
  </si>
  <si>
    <t>1"A2 rel.jednotka</t>
  </si>
  <si>
    <t>108</t>
  </si>
  <si>
    <t>7593333392</t>
  </si>
  <si>
    <t>Oprava reléové jednotky VÚD B - oprava se provádí podle přidružených předpisů k předpisu SŽDC (ČD) T115; pokud není popsána, pak podle technických podmínek výrobku</t>
  </si>
  <si>
    <t>-1456311862</t>
  </si>
  <si>
    <t>109</t>
  </si>
  <si>
    <t>7593333474</t>
  </si>
  <si>
    <t>Oprava reléové jednotky VÚD B - C - oprava se provádí podle přidružených předpisů k předpisu SŽDC (ČD) T115; pokud není popsána, pak podle technických podmínek výrobku</t>
  </si>
  <si>
    <t>371503932</t>
  </si>
  <si>
    <t>2"B-C rel.jednotka</t>
  </si>
  <si>
    <t>110</t>
  </si>
  <si>
    <t>7593333402</t>
  </si>
  <si>
    <t>Oprava reléové jednotky VÚD BL1 - BL2 W včetně výměny svazku - oprava se provádí podle přidružených předpisů k předpisu SŽDC (ČD) T115; pokud není popsána, pak podle technických podmínek výrobku</t>
  </si>
  <si>
    <t>-467478013</t>
  </si>
  <si>
    <t>1"BL1-BL2 W rel.jednotka</t>
  </si>
  <si>
    <t>111</t>
  </si>
  <si>
    <t>7593333394</t>
  </si>
  <si>
    <t>Oprava reléové jednotky VÚD C - oprava se provádí podle přidružených předpisů k předpisu SŽDC (ČD) T115; pokud není popsána, pak podle technických podmínek výrobku</t>
  </si>
  <si>
    <t>1410140558</t>
  </si>
  <si>
    <t>112</t>
  </si>
  <si>
    <t>7593333494</t>
  </si>
  <si>
    <t>Oprava reléové jednotky VÚD C1-OC1 - oprava se provádí podle přidružených předpisů k předpisu SŽDC (ČD) T115; pokud není popsána, pak podle technických podmínek výrobku</t>
  </si>
  <si>
    <t>-1010834485</t>
  </si>
  <si>
    <t>113</t>
  </si>
  <si>
    <t>7593333508</t>
  </si>
  <si>
    <t>Oprava reléové jednotky VÚD C2 - oprava se provádí podle přidružených předpisů k předpisu SŽDC (ČD) T115; pokud není popsána, pak podle technických podmínek výrobku</t>
  </si>
  <si>
    <t>-222949608</t>
  </si>
  <si>
    <t>114</t>
  </si>
  <si>
    <t>7593333396</t>
  </si>
  <si>
    <t>Oprava reléové jednotky VÚD E-F - oprava se provádí podle přidružených předpisů k předpisu SŽDC (ČD) T115; pokud není popsána, pak podle technických podmínek výrobku</t>
  </si>
  <si>
    <t>-75881905</t>
  </si>
  <si>
    <t>2"E-F rel.jednotka</t>
  </si>
  <si>
    <t>115</t>
  </si>
  <si>
    <t>7593333498</t>
  </si>
  <si>
    <t>Oprava reléové jednotky VÚD K-X - oprava se provádí podle přidružených předpisů k předpisu SŽDC (ČD) T115; pokud není popsána, pak podle technických podmínek výrobku</t>
  </si>
  <si>
    <t>-56493191</t>
  </si>
  <si>
    <t>2"K-x rel.jednotka</t>
  </si>
  <si>
    <t>116</t>
  </si>
  <si>
    <t>7593333453</t>
  </si>
  <si>
    <t>Oprava reléové jednotky VÚD ND W s výměnou kontaktového svazku - oprava se provádí podle přidružených předpisů k předpisu SŽDC (ČD) T115; pokud není popsána, pak podle technických podmínek výrobku</t>
  </si>
  <si>
    <t>-1318688143</t>
  </si>
  <si>
    <t>1"ND W rel.jednotka</t>
  </si>
  <si>
    <t>117</t>
  </si>
  <si>
    <t>7593333490</t>
  </si>
  <si>
    <t>Oprava reléové jednotky VÚD O1 - oprava se provádí podle přidružených předpisů k předpisu SŽDC (ČD) T115; pokud není popsána, pak podle technických podmínek výrobku</t>
  </si>
  <si>
    <t>1627475406</t>
  </si>
  <si>
    <t>118</t>
  </si>
  <si>
    <t>7593333424</t>
  </si>
  <si>
    <t>Oprava reléové jednotky VÚD OB - oprava se provádí podle přidružených předpisů k předpisu SŽDC (ČD) T115; pokud není popsána, pak podle technických podmínek výrobku</t>
  </si>
  <si>
    <t>1915750022</t>
  </si>
  <si>
    <t>1"OB rel.jednotka</t>
  </si>
  <si>
    <t>119</t>
  </si>
  <si>
    <t>7593333502</t>
  </si>
  <si>
    <t>Oprava reléové jednotky VÚD OT1-T1 - oprava se provádí podle přidružených předpisů k předpisu SŽDC (ČD) T115; pokud není popsána, pak podle technických podmínek výrobku</t>
  </si>
  <si>
    <t>-1872502480</t>
  </si>
  <si>
    <t>120</t>
  </si>
  <si>
    <t>7593333422</t>
  </si>
  <si>
    <t>Oprava reléové jednotky VÚD OV - oprava se provádí podle přidružených předpisů k předpisu SŽDC (ČD) T115; pokud není popsána, pak podle technických podmínek výrobku</t>
  </si>
  <si>
    <t>1741636617</t>
  </si>
  <si>
    <t>3"OV rel.jednotka</t>
  </si>
  <si>
    <t>121</t>
  </si>
  <si>
    <t>7593333438</t>
  </si>
  <si>
    <t>Oprava reléové jednotky VÚD P - oprava se provádí podle přidružených předpisů k předpisu SŽDC (ČD) T115; pokud není popsána, pak podle technických podmínek výrobku</t>
  </si>
  <si>
    <t>-1006147761</t>
  </si>
  <si>
    <t>3"P rel.jednotka</t>
  </si>
  <si>
    <t>122</t>
  </si>
  <si>
    <t>7593333519</t>
  </si>
  <si>
    <t>Oprava reléové jednotky VÚD QU - oprava se provádí podle přidružených předpisů k předpisu SŽDC (ČD) T115; pokud není popsána, pak podle technických podmínek výrobku</t>
  </si>
  <si>
    <t>2018699291</t>
  </si>
  <si>
    <t>1"QU rel.jednotka</t>
  </si>
  <si>
    <t>123</t>
  </si>
  <si>
    <t>7593333512</t>
  </si>
  <si>
    <t>Oprava reléové jednotky VÚD R-S - oprava se provádí podle přidružených předpisů k předpisu SŽDC (ČD) T115; pokud není popsána, pak podle technických podmínek výrobku</t>
  </si>
  <si>
    <t>488851014</t>
  </si>
  <si>
    <t>2"R-S rel.jednotka</t>
  </si>
  <si>
    <t>124</t>
  </si>
  <si>
    <t>7593333455</t>
  </si>
  <si>
    <t>Oprava reléové jednotky VÚD TH1,TH2 - oprava se provádí podle přidružených předpisů k předpisu SŽDC (ČD) T115; pokud není popsána, pak podle technických podmínek výrobku</t>
  </si>
  <si>
    <t>1180296301</t>
  </si>
  <si>
    <t>1"TH1, TH2 rel.jednotka</t>
  </si>
  <si>
    <t>125</t>
  </si>
  <si>
    <t>7593333492</t>
  </si>
  <si>
    <t>Oprava reléové jednotky VÚD TH1-TH2A - oprava se provádí podle přidružených předpisů k předpisu SŽDC (ČD) T115; pokud není popsána, pak podle technických podmínek výrobku</t>
  </si>
  <si>
    <t>-203000369</t>
  </si>
  <si>
    <t>1"TH1-TH2A rel.jednotka</t>
  </si>
  <si>
    <t>126</t>
  </si>
  <si>
    <t>7593333430</t>
  </si>
  <si>
    <t>Oprava reléové jednotky VÚD TP - oprava se provádí podle přidružených předpisů k předpisu SŽDC (ČD) T115; pokud není popsána, pak podle technických podmínek výrobku</t>
  </si>
  <si>
    <t>62202239</t>
  </si>
  <si>
    <t>127</t>
  </si>
  <si>
    <t>7593333436</t>
  </si>
  <si>
    <t>Oprava reléové jednotky VÚD VO - oprava se provádí podle přidružených předpisů k předpisu SŽDC (ČD) T115; pokud není popsána, pak podle technických podmínek výrobku</t>
  </si>
  <si>
    <t>1196771766</t>
  </si>
  <si>
    <t>2"VO rel.jednotka</t>
  </si>
  <si>
    <t>128</t>
  </si>
  <si>
    <t>7593333510</t>
  </si>
  <si>
    <t>Oprava reléové jednotky VÚD polariz. relé Y(Z) - oprava se provádí podle přidružených předpisů k předpisu SŽDC (ČD) T115; pokud není popsána, pak podle technických podmínek výrobku</t>
  </si>
  <si>
    <t>649281547</t>
  </si>
  <si>
    <t>4"Y(Z) polarizované relé</t>
  </si>
  <si>
    <t>129</t>
  </si>
  <si>
    <t>7593333340</t>
  </si>
  <si>
    <t>Oprava dílu VÚD PSS, PST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</si>
  <si>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1884600669</t>
  </si>
  <si>
    <t>1"PSS</t>
  </si>
  <si>
    <t>1"PST</t>
  </si>
  <si>
    <t>130</t>
  </si>
  <si>
    <t>7593333345</t>
  </si>
  <si>
    <t>Oprava dílu VÚD VKO - oprava se provádí podle přidružených předpisů k předpisu SŽDC (ČD) T 115, pokud není popsána, pak podle technických podmínek výrobku. Oprava poškozených částí - součástí opravy je případná úprava na současnou součástkovou základnu (pokud nebyla náhrada provedena v předchozím období)</t>
  </si>
  <si>
    <t>629498788</t>
  </si>
  <si>
    <t>1"VKO</t>
  </si>
  <si>
    <t>131</t>
  </si>
  <si>
    <t>7593333365</t>
  </si>
  <si>
    <t>Oprava rotačního měniče VÚD - oprava se provádí podle přidružených předpisů k předpisu SŽDC (ČD) T115, pokud není popsána, pak podle technických podmínek výrobku</t>
  </si>
  <si>
    <t>1557291214</t>
  </si>
  <si>
    <t>2"VÚD</t>
  </si>
  <si>
    <t>132</t>
  </si>
  <si>
    <t>7593333680</t>
  </si>
  <si>
    <t>Oprava hlídače izolačního stavu HIS</t>
  </si>
  <si>
    <t>-2006049623</t>
  </si>
  <si>
    <t>133</t>
  </si>
  <si>
    <t>7593333990</t>
  </si>
  <si>
    <t>Hodinová zúčtovací sazba pro opravu elektronických prvků a zařízení</t>
  </si>
  <si>
    <t>hod</t>
  </si>
  <si>
    <t>512</t>
  </si>
  <si>
    <t>1711284163</t>
  </si>
  <si>
    <t>134</t>
  </si>
  <si>
    <t>HZS4111R</t>
  </si>
  <si>
    <t>Hodinové zúčtovací sazby ostatních profesí obsluha stavebních strojů a zařízení řidič</t>
  </si>
  <si>
    <t>-832048787</t>
  </si>
  <si>
    <t>135</t>
  </si>
  <si>
    <t>M</t>
  </si>
  <si>
    <t>7593331210</t>
  </si>
  <si>
    <t>Výměnné díly Kontakt kyvný I relé NMŠ</t>
  </si>
  <si>
    <t>-714347542</t>
  </si>
  <si>
    <t>136</t>
  </si>
  <si>
    <t>7593331220</t>
  </si>
  <si>
    <t>Výměnné díly Kontakt kyvný II relé NMŠ</t>
  </si>
  <si>
    <t>1500121333</t>
  </si>
  <si>
    <t>137</t>
  </si>
  <si>
    <t>7593331230</t>
  </si>
  <si>
    <t>Výměnné díly Kontakt spodní relé NMŠ</t>
  </si>
  <si>
    <t>1630786163</t>
  </si>
  <si>
    <t>138</t>
  </si>
  <si>
    <t>7593331160</t>
  </si>
  <si>
    <t>Výměnné díly Těsnění relé NMŠ</t>
  </si>
  <si>
    <t>1871235927</t>
  </si>
  <si>
    <t>PS 02 - Kalibrace a opravy měřících desek DISTA</t>
  </si>
  <si>
    <t>7592503012</t>
  </si>
  <si>
    <t>Kalibrace měřící desky DISTA-MISP, MIS - včetně vyhotovení měřícího protokolu</t>
  </si>
  <si>
    <t>-1364876346</t>
  </si>
  <si>
    <t>7592503020</t>
  </si>
  <si>
    <t>Kalibrace měřící desky DISTA-ACDC - včetně vyhotovení měřícího protokolu</t>
  </si>
  <si>
    <t>369066342</t>
  </si>
  <si>
    <t>-1618138535</t>
  </si>
  <si>
    <t>VON - -</t>
  </si>
  <si>
    <t>VRN - Vedlejší rozpočtové náklady</t>
  </si>
  <si>
    <t>VRN</t>
  </si>
  <si>
    <t>Vedlejší rozpočtové náklady</t>
  </si>
  <si>
    <t>032105001</t>
  </si>
  <si>
    <t>Územní vlivy mimostaveništní doprava</t>
  </si>
  <si>
    <t>Kč</t>
  </si>
  <si>
    <t>1024</t>
  </si>
  <si>
    <t>1635663175</t>
  </si>
  <si>
    <t>2500" předpokládamé množství je 2 500 m za jednotkovou cenu ...</t>
  </si>
  <si>
    <t>Struktura údajů, formát souboru a metodika pro zpracování</t>
  </si>
  <si>
    <t>Struktura</t>
  </si>
  <si>
    <t>Soubor je složen ze záložky Rekapitulace rekonstrukce a záložek s názvem soupisu prací pro jednotlivé objekty ve formátu XLS. Každá ze záložek přitom obsahuje</t>
  </si>
  <si>
    <t>ještě samostatné sestavy vymezené orámovaním a nadpisem sestavy.</t>
  </si>
  <si>
    <r>
      <rPr>
        <rFont val="Arial CE"/>
        <charset val="238"/>
        <i val="1"/>
        <color auto="1"/>
        <sz val="8"/>
        <scheme val="none"/>
      </rPr>
      <t xml:space="preserve">Rekapitulace rekonstrukce </t>
    </r>
    <r>
      <rPr>
        <rFont val="Arial CE"/>
        <charset val="238"/>
        <color auto="1"/>
        <sz val="8"/>
        <scheme val="none"/>
      </rPr>
      <t>obsahuje sestavu Rekapitulace rekonstrukce a Rekapitulace objektů rekonstrukce a soupisů prací.</t>
    </r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</si>
  <si>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rekonstrukce</t>
    </r>
    <r>
      <rPr>
        <rFont val="Arial CE"/>
        <charset val="238"/>
        <color auto="1"/>
        <sz val="8"/>
        <scheme val="none"/>
      </rPr>
      <t xml:space="preserve"> jsou uvedeny informace identifikující předmět veřejné zakázky na stavební práce, KSO, CC-CZ, CZ-CPV, CZ-CPA a rekapitulaci </t>
    </r>
  </si>
  <si>
    <t>celkové nabídkové ceny uchazeče.</t>
  </si>
  <si>
    <t xml:space="preserve">Termínem "uchazeč" (resp. zhotovitel) se myslí "účastník zadávacího řízení" ve smyslu zákona o zadávání veřejných zakázek. </t>
  </si>
  <si>
    <r>
      <t xml:space="preserve">V sestavě </t>
    </r>
    <r>
      <rPr>
        <rFont val="Arial CE"/>
        <charset val="238"/>
        <b val="1"/>
        <color auto="1"/>
        <sz val="8"/>
        <scheme val="none"/>
      </rPr>
      <t>Rekapitulace objektů rekonstrukce a soupisů prací</t>
    </r>
    <r>
      <rPr>
        <rFont val="Arial CE"/>
        <charset val="238"/>
        <color auto="1"/>
        <sz val="8"/>
        <scheme val="none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</si>
  <si>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</si>
  <si>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</si>
  <si>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</t>
  </si>
  <si>
    <t>Stavební objekt pozemní</t>
  </si>
  <si>
    <t>ING</t>
  </si>
  <si>
    <t>Stavební objekt inženýrský</t>
  </si>
  <si>
    <t>Provozní soubor</t>
  </si>
  <si>
    <t>Vedlejší a ostatní náklady</t>
  </si>
  <si>
    <t>Soupis</t>
  </si>
  <si>
    <t>Soupis prací pro daný typ objektu</t>
  </si>
  <si>
    <r>
      <rPr>
        <rFont val="Arial CE"/>
        <charset val="238"/>
        <i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pro jednotlivé objekty obsahuje sestavy Krycí list soupisu prací, Rekapitulace členění soupisu prací, Soupis prací. Za soupis prací může být považován</t>
    </r>
  </si>
  <si>
    <t>i objekt rekonstrukce v případě, že neobsahuje podřízenou zakázku.</t>
  </si>
  <si>
    <r>
      <rPr>
        <rFont val="Arial CE"/>
        <charset val="238"/>
        <b val="1"/>
        <color auto="1"/>
        <sz val="8"/>
        <scheme val="none"/>
      </rPr>
      <t>Krycí list soupisu</t>
    </r>
    <r>
      <rPr>
        <rFont val="Arial CE"/>
        <charset val="238"/>
        <color auto="1"/>
        <sz val="8"/>
        <scheme val="none"/>
      </rPr>
      <t xml:space="preserve"> obsahuje rekapitulaci informací o předmětu veřejné zakázky ze sestavy Rekapitulace rekonstrukce, informaci o zařazení objektu do KSO, </t>
    </r>
  </si>
  <si>
    <t>CC-CZ, CZ-CPV, CZ-CPA a rekapitulaci celkové nabídkové ceny uchazeče za aktuální soupis prací.</t>
  </si>
  <si>
    <r>
      <rPr>
        <rFont val="Arial CE"/>
        <charset val="238"/>
        <b val="1"/>
        <color auto="1"/>
        <sz val="8"/>
        <scheme val="none"/>
      </rPr>
      <t>Rekapitulace členění soupisu prací</t>
    </r>
    <r>
      <rPr>
        <rFont val="Arial CE"/>
        <charset val="238"/>
        <color auto="1"/>
        <sz val="8"/>
        <scheme val="none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</si>
  <si>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</si>
  <si>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rFont val="Arial CE"/>
        <charset val="238"/>
        <b val="1"/>
        <color auto="1"/>
        <sz val="8"/>
        <scheme val="none"/>
      </rPr>
      <t xml:space="preserve">Soupis prací </t>
    </r>
    <r>
      <rPr>
        <rFont val="Arial CE"/>
        <charset val="238"/>
        <color auto="1"/>
        <sz val="8"/>
        <scheme val="none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</si>
  <si>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</si>
  <si>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</si>
  <si>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</si>
  <si>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</si>
  <si>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 xml:space="preserve">Typ položky: K - konstrukce, M - materiál, PP - plný popis, PSC - poznámka k souboru cen,  P - poznámka k položce, VV - výkaz výměr, FIG - rozpad figur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</si>
  <si>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</si>
  <si>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</si>
  <si>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</si>
  <si>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</si>
  <si>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</si>
  <si>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</si>
  <si>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</si>
  <si>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</si>
  <si>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</si>
  <si>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</si>
  <si>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</si>
  <si>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</si>
  <si>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</si>
  <si>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</si>
  <si>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</si>
  <si>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</si>
  <si>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</si>
  <si>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</si>
  <si>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</si>
  <si>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rekonstrukce - zde uchazeč vyplní svůj název (název subjektu) </t>
  </si>
  <si>
    <t>Pole IČ a DIČ v sestavě Rekapitulace rekonstrukce - zde uchazeč vyplní svoje IČ a DIČ</t>
  </si>
  <si>
    <t>Datum v sestavě Rekapitulace rekonstrukce - zde uchazeč vyplní datum vytvoření nabídky</t>
  </si>
  <si>
    <t>J.cena = jednotková cena v sestavě Soupis prací o maximálním počtu desetinných míst uvedených v poli</t>
  </si>
  <si>
    <t>- pokud sestavy soupisů prací obsahují pole J.cena, měla by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</si>
  <si>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</si>
  <si>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</si>
  <si>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</si>
  <si>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</si>
  <si>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v tomto případě by měl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</si>
  <si>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</si>
  <si>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Obě pole - J.materiál, J.Montáž u jedné položky by však neměly být vyplněny nulou.</t>
  </si>
  <si>
    <t>Rekapitulace rekonstrukce</t>
  </si>
  <si>
    <t>Název</t>
  </si>
  <si>
    <t>Povinný</t>
  </si>
  <si>
    <t>Max. počet</t>
  </si>
  <si>
    <t>atributu</t>
  </si>
  <si>
    <t>(A/N)</t>
  </si>
  <si>
    <t>znaků</t>
  </si>
  <si>
    <t>A</t>
  </si>
  <si>
    <t>Kód rekonstrukce</t>
  </si>
  <si>
    <t>String</t>
  </si>
  <si>
    <t>Rekonstrukce</t>
  </si>
  <si>
    <t>Název rekonstrukce</t>
  </si>
  <si>
    <t>Místo</t>
  </si>
  <si>
    <t>N</t>
  </si>
  <si>
    <t>Místo rekonstrukce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</si>
  <si>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</si>
  <si>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</si>
  <si>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</si>
  <si>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</si>
  <si>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</si>
  <si>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</si>
  <si>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</si>
  <si>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</si>
  <si>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</si>
  <si>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</si>
  <si>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</si>
  <si>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</si>
  <si>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</si>
  <si>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</si>
  <si>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</si>
  <si>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</si>
  <si>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</si>
  <si>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</si>
  <si>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</si>
  <si>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</si>
  <si>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</si>
  <si>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</si>
  <si>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</si>
  <si>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</si>
  <si>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</si>
  <si>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</si>
  <si>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</si>
  <si>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</si>
  <si>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</si>
  <si>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rekonstrukci. Sčítává se ze všech listů.</t>
  </si>
  <si>
    <t>Celková cena s DPH za celou rekonstrukci</t>
  </si>
  <si>
    <t>Rekapitulace objektů rekonstrukce a soupisů prací</t>
  </si>
  <si>
    <t>Přebírá se z Rekapitulace rekonstrukce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</si>
  <si>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</si>
  <si>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</si>
  <si>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</si>
  <si>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</si>
  <si>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</si>
  <si>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</si>
  <si>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</si>
  <si>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</si>
  <si>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</si>
  <si>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</si>
  <si>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</si>
  <si>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</si>
  <si>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</si>
  <si>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</si>
  <si>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</si>
  <si>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</si>
  <si>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</si>
  <si>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</si>
  <si>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</si>
  <si>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</si>
  <si>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</si>
  <si>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</si>
  <si>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</si>
  <si>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</si>
  <si>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</si>
  <si>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</si>
  <si>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</si>
  <si>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</si>
  <si>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</si>
  <si>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</si>
  <si>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</si>
  <si>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</si>
  <si>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</si>
  <si>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</si>
  <si>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</si>
  <si>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</si>
  <si>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</si>
  <si>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</si>
  <si>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</si>
  <si>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</si>
  <si>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</si>
  <si>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</si>
  <si>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</si>
  <si>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</si>
  <si>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</si>
  <si>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</si>
  <si>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</si>
  <si>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</si>
  <si>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</si>
  <si>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fig</t>
  </si>
  <si>
    <t>Rozpad figur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</si>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</sst>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8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8"/>
      <color rgb="FF003366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name val="Trebuchet MS"/>
      <family val="0"/>
      <charset val="238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8"/>
      <name val="Arial CE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b/>
      <sz val="8"/>
      <name val="Arial CE"/>
      <charset val="238"/>
    </font>
    <font>
      <sz val="9"/>
      <name val="Trebuchet MS"/>
      <family val="0"/>
      <charset val="238"/>
    </font>
    <font>
      <sz val="8"/>
      <name val="Arial CE"/>
      <family val="0"/>
      <charset val="238"/>
    </font>
    <font>
      <u/>
      <sz val="11"/>
      <color theme="10"/>
      <name val="Calibri"/>
      <scheme val="minor"/>
    </font>
    <font>
      <i/>
      <sz val="8"/>
      <name val="Arial CE"/>
      <charset val="238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32">
    <border/>
    <border>
      <left>
        <color indexed="0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  <border>
      <left style="thin">
        <color indexed="64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 style="thin">
        <color indexed="64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 style="thin">
        <color indexed="64"/>
      </top>
      <bottom>
        <color indexed="0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>
        <color indexed="0"/>
      </bottom>
      <diagonal>
        <color indexed="0"/>
      </diagonal>
    </border>
    <border>
      <left>
        <color indexed="0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 style="thin">
        <color indexed="64"/>
      </left>
      <right>
        <color indexed="0"/>
      </right>
      <top>
        <color indexed="0"/>
      </top>
      <bottom style="thin">
        <color indexed="64"/>
      </bottom>
      <diagonal>
        <color indexed="0"/>
      </diagonal>
    </border>
    <border>
      <left>
        <color indexed="0"/>
      </left>
      <right style="thin">
        <color indexed="64"/>
      </right>
      <top>
        <color indexed="0"/>
      </top>
      <bottom style="thin">
        <color indexed="64"/>
      </bottom>
      <diagonal>
        <color indexed="0"/>
      </diagonal>
    </border>
  </borders>
  <cellStyleXfs count="2">
    <xf numFmtId="0" fontId="0" fillId="0" borderId="0"/>
    <xf numFmtId="0" fontId="46" fillId="0" borderId="0" applyNumberFormat="0" applyFill="0" applyBorder="0" applyAlignment="0" applyProtection="0"/>
  </cellStyleXfs>
  <cellXfs count="344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0" fillId="0" borderId="0" xfId="0" applyAlignment="1">
      <alignment horizontal="center" vertical="center"/>
    </xf>
    <xf numFmtId="0" fontId="0" fillId="0" borderId="0" xfId="0" applyAlignment="1" applyProtection="1"/>
    <xf numFmtId="0" fontId="11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/>
    <xf numFmtId="0" fontId="0" fillId="0" borderId="4" xfId="0" applyBorder="1" applyProtection="1"/>
    <xf numFmtId="0" fontId="0" fillId="0" borderId="0" xfId="0" applyProtection="1"/>
    <xf numFmtId="0" fontId="12" fillId="0" borderId="0" xfId="0" applyFont="1" applyAlignment="1" applyProtection="1">
      <alignment horizontal="left" vertical="center"/>
    </xf>
    <xf numFmtId="0" fontId="13" fillId="0" borderId="0" xfId="0" applyFont="1" applyAlignment="1">
      <alignment horizontal="left" vertical="center"/>
    </xf>
    <xf numFmtId="0" fontId="14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5" xfId="0" applyBorder="1" applyProtection="1"/>
    <xf numFmtId="0" fontId="0" fillId="0" borderId="0" xfId="0" applyFont="1" applyAlignment="1">
      <alignment vertical="center"/>
    </xf>
    <xf numFmtId="0" fontId="0" fillId="0" borderId="4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6" fillId="0" borderId="6" xfId="0" applyFont="1" applyBorder="1" applyAlignment="1" applyProtection="1">
      <alignment horizontal="left" vertical="center"/>
    </xf>
    <xf numFmtId="0" fontId="0" fillId="0" borderId="6" xfId="0" applyFont="1" applyBorder="1" applyAlignment="1" applyProtection="1">
      <alignment vertical="center"/>
    </xf>
    <xf numFmtId="4" fontId="16" fillId="0" borderId="6" xfId="0" applyNumberFormat="1" applyFont="1" applyBorder="1" applyAlignment="1" applyProtection="1">
      <alignment vertical="center"/>
    </xf>
    <xf numFmtId="0" fontId="0" fillId="0" borderId="4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4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7" fillId="0" borderId="0" xfId="0" applyNumberFormat="1" applyFont="1" applyAlignment="1" applyProtection="1">
      <alignment vertical="center"/>
    </xf>
    <xf numFmtId="0" fontId="1" fillId="0" borderId="4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7" xfId="0" applyFont="1" applyFill="1" applyBorder="1" applyAlignment="1" applyProtection="1">
      <alignment horizontal="left" vertical="center"/>
    </xf>
    <xf numFmtId="0" fontId="0" fillId="3" borderId="8" xfId="0" applyFont="1" applyFill="1" applyBorder="1" applyAlignment="1" applyProtection="1">
      <alignment vertical="center"/>
    </xf>
    <xf numFmtId="0" fontId="4" fillId="3" borderId="8" xfId="0" applyFont="1" applyFill="1" applyBorder="1" applyAlignment="1" applyProtection="1">
      <alignment horizontal="center" vertical="center"/>
    </xf>
    <xf numFmtId="0" fontId="4" fillId="3" borderId="8" xfId="0" applyFont="1" applyFill="1" applyBorder="1" applyAlignment="1" applyProtection="1">
      <alignment horizontal="left" vertical="center"/>
    </xf>
    <xf numFmtId="4" fontId="4" fillId="3" borderId="8" xfId="0" applyNumberFormat="1" applyFont="1" applyFill="1" applyBorder="1" applyAlignment="1" applyProtection="1">
      <alignment vertical="center"/>
    </xf>
    <xf numFmtId="0" fontId="0" fillId="3" borderId="9" xfId="0" applyFont="1" applyFill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2" fillId="0" borderId="4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4" xfId="0" applyFont="1" applyBorder="1" applyAlignment="1">
      <alignment vertical="center"/>
    </xf>
    <xf numFmtId="0" fontId="3" fillId="0" borderId="4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4" xfId="0" applyFont="1" applyBorder="1" applyAlignment="1">
      <alignment vertical="center"/>
    </xf>
    <xf numFmtId="0" fontId="16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8" fillId="0" borderId="12" xfId="0" applyFont="1" applyBorder="1" applyAlignment="1">
      <alignment horizontal="center" vertical="center"/>
    </xf>
    <xf numFmtId="0" fontId="18" fillId="0" borderId="13" xfId="0" applyFont="1" applyBorder="1" applyAlignment="1">
      <alignment horizontal="left" vertical="center"/>
    </xf>
    <xf numFmtId="0" fontId="0" fillId="0" borderId="13" xfId="0" applyBorder="1" applyAlignment="1">
      <alignment vertical="center"/>
    </xf>
    <xf numFmtId="0" fontId="0" fillId="0" borderId="14" xfId="0" applyBorder="1" applyAlignment="1">
      <alignment vertical="center"/>
    </xf>
    <xf numFmtId="0" fontId="19" fillId="0" borderId="15" xfId="0" applyFont="1" applyBorder="1" applyAlignment="1">
      <alignment horizontal="left" vertical="center"/>
    </xf>
    <xf numFmtId="0" fontId="19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6" xfId="0" applyFont="1" applyBorder="1" applyAlignment="1">
      <alignment vertical="center"/>
    </xf>
    <xf numFmtId="0" fontId="19" fillId="0" borderId="15" xfId="0" applyFont="1" applyBorder="1" applyAlignment="1" applyProtection="1">
      <alignment horizontal="left" vertical="center"/>
    </xf>
    <xf numFmtId="0" fontId="19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20" fillId="4" borderId="7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left" vertical="center"/>
    </xf>
    <xf numFmtId="0" fontId="0" fillId="4" borderId="8" xfId="0" applyFont="1" applyFill="1" applyBorder="1" applyAlignment="1" applyProtection="1">
      <alignment vertical="center"/>
    </xf>
    <xf numFmtId="0" fontId="20" fillId="4" borderId="8" xfId="0" applyFont="1" applyFill="1" applyBorder="1" applyAlignment="1" applyProtection="1">
      <alignment horizontal="center" vertical="center"/>
    </xf>
    <xf numFmtId="0" fontId="20" fillId="4" borderId="8" xfId="0" applyFont="1" applyFill="1" applyBorder="1" applyAlignment="1" applyProtection="1">
      <alignment horizontal="right" vertical="center"/>
    </xf>
    <xf numFmtId="0" fontId="20" fillId="4" borderId="9" xfId="0" applyFont="1" applyFill="1" applyBorder="1" applyAlignment="1" applyProtection="1">
      <alignment horizontal="center" vertical="center"/>
    </xf>
    <xf numFmtId="0" fontId="21" fillId="0" borderId="17" xfId="0" applyFont="1" applyBorder="1" applyAlignment="1" applyProtection="1">
      <alignment horizontal="center" vertical="center" wrapText="1"/>
    </xf>
    <xf numFmtId="0" fontId="21" fillId="0" borderId="18" xfId="0" applyFont="1" applyBorder="1" applyAlignment="1" applyProtection="1">
      <alignment horizontal="center" vertical="center" wrapText="1"/>
    </xf>
    <xf numFmtId="0" fontId="21" fillId="0" borderId="19" xfId="0" applyFont="1" applyBorder="1" applyAlignment="1" applyProtection="1">
      <alignment horizontal="center" vertical="center" wrapText="1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4" fillId="0" borderId="4" xfId="0" applyFont="1" applyBorder="1" applyAlignment="1" applyProtection="1">
      <alignment vertical="center"/>
    </xf>
    <xf numFmtId="0" fontId="22" fillId="0" borderId="0" xfId="0" applyFont="1" applyAlignment="1" applyProtection="1">
      <alignment horizontal="left" vertical="center"/>
    </xf>
    <xf numFmtId="0" fontId="22" fillId="0" borderId="0" xfId="0" applyFont="1" applyAlignment="1" applyProtection="1">
      <alignment vertical="center"/>
    </xf>
    <xf numFmtId="4" fontId="22" fillId="0" borderId="0" xfId="0" applyNumberFormat="1" applyFont="1" applyAlignment="1" applyProtection="1">
      <alignment horizontal="right" vertical="center"/>
    </xf>
    <xf numFmtId="4" fontId="22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4" xfId="0" applyFont="1" applyBorder="1" applyAlignment="1">
      <alignment vertical="center"/>
    </xf>
    <xf numFmtId="4" fontId="18" fillId="0" borderId="15" xfId="0" applyNumberFormat="1" applyFont="1" applyBorder="1" applyAlignment="1" applyProtection="1">
      <alignment vertical="center"/>
    </xf>
    <xf numFmtId="4" fontId="18" fillId="0" borderId="0" xfId="0" applyNumberFormat="1" applyFont="1" applyBorder="1" applyAlignment="1" applyProtection="1">
      <alignment vertical="center"/>
    </xf>
    <xf numFmtId="166" fontId="18" fillId="0" borderId="0" xfId="0" applyNumberFormat="1" applyFont="1" applyBorder="1" applyAlignment="1" applyProtection="1">
      <alignment vertical="center"/>
    </xf>
    <xf numFmtId="4" fontId="18" fillId="0" borderId="16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3" fillId="0" borderId="0" xfId="0" applyFont="1" applyAlignment="1">
      <alignment horizontal="left" vertical="center"/>
    </xf>
    <xf numFmtId="0" fontId="24" fillId="0" borderId="0" xfId="1" applyFont="1" applyAlignment="1">
      <alignment horizontal="center" vertical="center"/>
    </xf>
    <xf numFmtId="0" fontId="5" fillId="0" borderId="4" xfId="0" applyFont="1" applyBorder="1" applyAlignment="1" applyProtection="1">
      <alignment vertical="center"/>
    </xf>
    <xf numFmtId="0" fontId="25" fillId="0" borderId="0" xfId="0" applyFont="1" applyAlignment="1" applyProtection="1">
      <alignment vertical="center"/>
    </xf>
    <xf numFmtId="0" fontId="25" fillId="0" borderId="0" xfId="0" applyFont="1" applyAlignment="1" applyProtection="1">
      <alignment horizontal="left" vertical="center" wrapText="1"/>
    </xf>
    <xf numFmtId="0" fontId="26" fillId="0" borderId="0" xfId="0" applyFont="1" applyAlignment="1" applyProtection="1">
      <alignment vertical="center"/>
    </xf>
    <xf numFmtId="4" fontId="26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4" xfId="0" applyFont="1" applyBorder="1" applyAlignment="1">
      <alignment vertical="center"/>
    </xf>
    <xf numFmtId="4" fontId="27" fillId="0" borderId="15" xfId="0" applyNumberFormat="1" applyFont="1" applyBorder="1" applyAlignment="1" applyProtection="1">
      <alignment vertical="center"/>
    </xf>
    <xf numFmtId="4" fontId="27" fillId="0" borderId="0" xfId="0" applyNumberFormat="1" applyFont="1" applyBorder="1" applyAlignment="1" applyProtection="1">
      <alignment vertical="center"/>
    </xf>
    <xf numFmtId="166" fontId="27" fillId="0" borderId="0" xfId="0" applyNumberFormat="1" applyFont="1" applyBorder="1" applyAlignment="1" applyProtection="1">
      <alignment vertical="center"/>
    </xf>
    <xf numFmtId="4" fontId="27" fillId="0" borderId="16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20" xfId="0" applyNumberFormat="1" applyFont="1" applyBorder="1" applyAlignment="1" applyProtection="1">
      <alignment vertical="center"/>
    </xf>
    <xf numFmtId="4" fontId="27" fillId="0" borderId="21" xfId="0" applyNumberFormat="1" applyFont="1" applyBorder="1" applyAlignment="1" applyProtection="1">
      <alignment vertical="center"/>
    </xf>
    <xf numFmtId="166" fontId="27" fillId="0" borderId="21" xfId="0" applyNumberFormat="1" applyFont="1" applyBorder="1" applyAlignment="1" applyProtection="1">
      <alignment vertical="center"/>
    </xf>
    <xf numFmtId="4" fontId="27" fillId="0" borderId="22" xfId="0" applyNumberFormat="1" applyFont="1" applyBorder="1" applyAlignment="1" applyProtection="1">
      <alignment vertical="center"/>
    </xf>
    <xf numFmtId="0" fontId="0" fillId="0" borderId="2" xfId="0" applyBorder="1"/>
    <xf numFmtId="0" fontId="0" fillId="0" borderId="3" xfId="0" applyBorder="1"/>
    <xf numFmtId="0" fontId="12" fillId="0" borderId="0" xfId="0" applyFont="1" applyAlignment="1">
      <alignment horizontal="left" vertical="center"/>
    </xf>
    <xf numFmtId="0" fontId="28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4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4" xfId="0" applyBorder="1" applyAlignment="1">
      <alignment vertical="center" wrapText="1"/>
    </xf>
    <xf numFmtId="0" fontId="0" fillId="0" borderId="13" xfId="0" applyFont="1" applyBorder="1" applyAlignment="1">
      <alignment vertical="center"/>
    </xf>
    <xf numFmtId="0" fontId="16" fillId="0" borderId="0" xfId="0" applyFont="1" applyAlignment="1">
      <alignment horizontal="left" vertical="center"/>
    </xf>
    <xf numFmtId="4" fontId="22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19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7" xfId="0" applyFont="1" applyFill="1" applyBorder="1" applyAlignment="1">
      <alignment horizontal="left" vertical="center"/>
    </xf>
    <xf numFmtId="0" fontId="0" fillId="4" borderId="8" xfId="0" applyFont="1" applyFill="1" applyBorder="1" applyAlignment="1">
      <alignment vertical="center"/>
    </xf>
    <xf numFmtId="0" fontId="4" fillId="4" borderId="8" xfId="0" applyFont="1" applyFill="1" applyBorder="1" applyAlignment="1">
      <alignment horizontal="right" vertical="center"/>
    </xf>
    <xf numFmtId="0" fontId="4" fillId="4" borderId="8" xfId="0" applyFont="1" applyFill="1" applyBorder="1" applyAlignment="1">
      <alignment horizontal="center" vertical="center"/>
    </xf>
    <xf numFmtId="4" fontId="4" fillId="4" borderId="8" xfId="0" applyNumberFormat="1" applyFont="1" applyFill="1" applyBorder="1" applyAlignment="1">
      <alignment vertical="center"/>
    </xf>
    <xf numFmtId="0" fontId="0" fillId="4" borderId="9" xfId="0" applyFont="1" applyFill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0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0" fillId="4" borderId="0" xfId="0" applyFont="1" applyFill="1" applyAlignment="1" applyProtection="1">
      <alignment horizontal="right" vertical="center"/>
    </xf>
    <xf numFmtId="0" fontId="29" fillId="0" borderId="0" xfId="0" applyFont="1" applyAlignment="1" applyProtection="1">
      <alignment horizontal="left" vertical="center"/>
    </xf>
    <xf numFmtId="0" fontId="6" fillId="0" borderId="4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1" xfId="0" applyFont="1" applyBorder="1" applyAlignment="1" applyProtection="1">
      <alignment horizontal="left" vertical="center"/>
    </xf>
    <xf numFmtId="0" fontId="6" fillId="0" borderId="21" xfId="0" applyFont="1" applyBorder="1" applyAlignment="1" applyProtection="1">
      <alignment vertical="center"/>
    </xf>
    <xf numFmtId="4" fontId="6" fillId="0" borderId="21" xfId="0" applyNumberFormat="1" applyFont="1" applyBorder="1" applyAlignment="1" applyProtection="1">
      <alignment vertical="center"/>
    </xf>
    <xf numFmtId="0" fontId="6" fillId="0" borderId="4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4" xfId="0" applyFont="1" applyBorder="1" applyAlignment="1" applyProtection="1">
      <alignment horizontal="center" vertical="center" wrapText="1"/>
    </xf>
    <xf numFmtId="0" fontId="20" fillId="4" borderId="17" xfId="0" applyFont="1" applyFill="1" applyBorder="1" applyAlignment="1" applyProtection="1">
      <alignment horizontal="center" vertical="center" wrapText="1"/>
    </xf>
    <xf numFmtId="0" fontId="20" fillId="4" borderId="18" xfId="0" applyFont="1" applyFill="1" applyBorder="1" applyAlignment="1" applyProtection="1">
      <alignment horizontal="center" vertical="center" wrapText="1"/>
    </xf>
    <xf numFmtId="0" fontId="20" fillId="4" borderId="19" xfId="0" applyFont="1" applyFill="1" applyBorder="1" applyAlignment="1" applyProtection="1">
      <alignment horizontal="center" vertical="center" wrapText="1"/>
    </xf>
    <xf numFmtId="0" fontId="0" fillId="0" borderId="4" xfId="0" applyBorder="1" applyAlignment="1">
      <alignment horizontal="center" vertical="center" wrapText="1"/>
    </xf>
    <xf numFmtId="4" fontId="22" fillId="0" borderId="0" xfId="0" applyNumberFormat="1" applyFont="1" applyAlignment="1" applyProtection="1"/>
    <xf numFmtId="0" fontId="0" fillId="0" borderId="13" xfId="0" applyBorder="1" applyAlignment="1" applyProtection="1">
      <alignment vertical="center"/>
    </xf>
    <xf numFmtId="166" fontId="30" fillId="0" borderId="13" xfId="0" applyNumberFormat="1" applyFont="1" applyBorder="1" applyAlignment="1" applyProtection="1"/>
    <xf numFmtId="166" fontId="30" fillId="0" borderId="14" xfId="0" applyNumberFormat="1" applyFont="1" applyBorder="1" applyAlignment="1" applyProtection="1"/>
    <xf numFmtId="4" fontId="31" fillId="0" borderId="0" xfId="0" applyNumberFormat="1" applyFont="1" applyAlignment="1">
      <alignment vertical="center"/>
    </xf>
    <xf numFmtId="0" fontId="7" fillId="0" borderId="4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7" fillId="0" borderId="4" xfId="0" applyFont="1" applyBorder="1" applyAlignment="1"/>
    <xf numFmtId="0" fontId="7" fillId="0" borderId="15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6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20" fillId="0" borderId="23" xfId="0" applyFont="1" applyBorder="1" applyAlignment="1" applyProtection="1">
      <alignment horizontal="center" vertical="center"/>
    </xf>
    <xf numFmtId="49" fontId="20" fillId="0" borderId="23" xfId="0" applyNumberFormat="1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left" vertical="center" wrapText="1"/>
    </xf>
    <xf numFmtId="0" fontId="20" fillId="0" borderId="23" xfId="0" applyFont="1" applyBorder="1" applyAlignment="1" applyProtection="1">
      <alignment horizontal="center" vertical="center" wrapText="1"/>
    </xf>
    <xf numFmtId="167" fontId="20" fillId="0" borderId="23" xfId="0" applyNumberFormat="1" applyFont="1" applyBorder="1" applyAlignment="1" applyProtection="1">
      <alignment vertical="center"/>
    </xf>
    <xf numFmtId="4" fontId="20" fillId="2" borderId="23" xfId="0" applyNumberFormat="1" applyFont="1" applyFill="1" applyBorder="1" applyAlignment="1" applyProtection="1">
      <alignment vertical="center"/>
      <protection locked="0"/>
    </xf>
    <xf numFmtId="4" fontId="20" fillId="0" borderId="23" xfId="0" applyNumberFormat="1" applyFont="1" applyBorder="1" applyAlignment="1" applyProtection="1">
      <alignment vertical="center"/>
    </xf>
    <xf numFmtId="0" fontId="21" fillId="2" borderId="15" xfId="0" applyFont="1" applyFill="1" applyBorder="1" applyAlignment="1" applyProtection="1">
      <alignment horizontal="left" vertical="center"/>
      <protection locked="0"/>
    </xf>
    <xf numFmtId="0" fontId="21" fillId="0" borderId="0" xfId="0" applyFont="1" applyBorder="1" applyAlignment="1" applyProtection="1">
      <alignment horizontal="center" vertical="center"/>
    </xf>
    <xf numFmtId="166" fontId="21" fillId="0" borderId="0" xfId="0" applyNumberFormat="1" applyFont="1" applyBorder="1" applyAlignment="1" applyProtection="1">
      <alignment vertical="center"/>
    </xf>
    <xf numFmtId="166" fontId="21" fillId="0" borderId="16" xfId="0" applyNumberFormat="1" applyFont="1" applyBorder="1" applyAlignment="1" applyProtection="1">
      <alignment vertical="center"/>
    </xf>
    <xf numFmtId="0" fontId="20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8" fillId="0" borderId="4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2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horizontal="left" vertical="center" wrapText="1"/>
    </xf>
    <xf numFmtId="167" fontId="8" fillId="0" borderId="0" xfId="0" applyNumberFormat="1" applyFont="1" applyAlignment="1" applyProtection="1">
      <alignment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4" xfId="0" applyFont="1" applyBorder="1" applyAlignment="1">
      <alignment vertical="center"/>
    </xf>
    <xf numFmtId="0" fontId="8" fillId="0" borderId="15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6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4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4" xfId="0" applyFont="1" applyBorder="1" applyAlignment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6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33" fillId="0" borderId="23" xfId="0" applyFont="1" applyBorder="1" applyAlignment="1" applyProtection="1">
      <alignment horizontal="center" vertical="center"/>
    </xf>
    <xf numFmtId="49" fontId="33" fillId="0" borderId="23" xfId="0" applyNumberFormat="1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left" vertical="center" wrapText="1"/>
    </xf>
    <xf numFmtId="0" fontId="33" fillId="0" borderId="23" xfId="0" applyFont="1" applyBorder="1" applyAlignment="1" applyProtection="1">
      <alignment horizontal="center" vertical="center" wrapText="1"/>
    </xf>
    <xf numFmtId="167" fontId="33" fillId="0" borderId="23" xfId="0" applyNumberFormat="1" applyFont="1" applyBorder="1" applyAlignment="1" applyProtection="1">
      <alignment vertical="center"/>
    </xf>
    <xf numFmtId="4" fontId="33" fillId="2" borderId="23" xfId="0" applyNumberFormat="1" applyFont="1" applyFill="1" applyBorder="1" applyAlignment="1" applyProtection="1">
      <alignment vertical="center"/>
      <protection locked="0"/>
    </xf>
    <xf numFmtId="4" fontId="33" fillId="0" borderId="23" xfId="0" applyNumberFormat="1" applyFont="1" applyBorder="1" applyAlignment="1" applyProtection="1">
      <alignment vertical="center"/>
    </xf>
    <xf numFmtId="0" fontId="34" fillId="0" borderId="4" xfId="0" applyFont="1" applyBorder="1" applyAlignment="1">
      <alignment vertical="center"/>
    </xf>
    <xf numFmtId="0" fontId="33" fillId="2" borderId="15" xfId="0" applyFont="1" applyFill="1" applyBorder="1" applyAlignment="1" applyProtection="1">
      <alignment horizontal="left" vertical="center"/>
      <protection locked="0"/>
    </xf>
    <xf numFmtId="0" fontId="33" fillId="0" borderId="0" xfId="0" applyFont="1" applyBorder="1" applyAlignment="1" applyProtection="1">
      <alignment horizontal="center" vertical="center"/>
    </xf>
    <xf numFmtId="0" fontId="33" fillId="2" borderId="20" xfId="0" applyFont="1" applyFill="1" applyBorder="1" applyAlignment="1" applyProtection="1">
      <alignment horizontal="left" vertical="center"/>
      <protection locked="0"/>
    </xf>
    <xf numFmtId="0" fontId="33" fillId="0" borderId="21" xfId="0" applyFont="1" applyBorder="1" applyAlignment="1" applyProtection="1">
      <alignment horizontal="center" vertical="center"/>
    </xf>
    <xf numFmtId="0" fontId="0" fillId="0" borderId="21" xfId="0" applyFont="1" applyBorder="1" applyAlignment="1" applyProtection="1">
      <alignment vertical="center"/>
    </xf>
    <xf numFmtId="166" fontId="21" fillId="0" borderId="21" xfId="0" applyNumberFormat="1" applyFont="1" applyBorder="1" applyAlignment="1" applyProtection="1">
      <alignment vertical="center"/>
    </xf>
    <xf numFmtId="166" fontId="21" fillId="0" borderId="22" xfId="0" applyNumberFormat="1" applyFont="1" applyBorder="1" applyAlignment="1" applyProtection="1">
      <alignment vertical="center"/>
    </xf>
    <xf numFmtId="0" fontId="21" fillId="2" borderId="20" xfId="0" applyFont="1" applyFill="1" applyBorder="1" applyAlignment="1" applyProtection="1">
      <alignment horizontal="left" vertical="center"/>
      <protection locked="0"/>
    </xf>
    <xf numFmtId="0" fontId="21" fillId="0" borderId="21" xfId="0" applyFont="1" applyBorder="1" applyAlignment="1" applyProtection="1">
      <alignment horizontal="center" vertical="center"/>
    </xf>
    <xf numFmtId="0" fontId="9" fillId="0" borderId="20" xfId="0" applyFont="1" applyBorder="1" applyAlignment="1" applyProtection="1">
      <alignment vertical="center"/>
    </xf>
    <xf numFmtId="0" fontId="9" fillId="0" borderId="21" xfId="0" applyFont="1" applyBorder="1" applyAlignment="1" applyProtection="1">
      <alignment vertical="center"/>
    </xf>
    <xf numFmtId="0" fontId="9" fillId="0" borderId="22" xfId="0" applyFont="1" applyBorder="1" applyAlignment="1" applyProtection="1">
      <alignment vertical="center"/>
    </xf>
    <xf numFmtId="0" fontId="0" fillId="0" borderId="0" xfId="0" applyAlignment="1">
      <alignment vertical="top"/>
    </xf>
    <xf numFmtId="0" fontId="35" fillId="0" borderId="24" xfId="0" applyFont="1" applyBorder="1" applyAlignment="1">
      <alignment vertical="center" wrapText="1"/>
    </xf>
    <xf numFmtId="0" fontId="35" fillId="0" borderId="25" xfId="0" applyFont="1" applyBorder="1" applyAlignment="1">
      <alignment vertical="center" wrapText="1"/>
    </xf>
    <xf numFmtId="0" fontId="35" fillId="0" borderId="26" xfId="0" applyFont="1" applyBorder="1" applyAlignment="1">
      <alignment vertical="center" wrapText="1"/>
    </xf>
    <xf numFmtId="0" fontId="35" fillId="0" borderId="27" xfId="0" applyFont="1" applyBorder="1" applyAlignment="1">
      <alignment horizontal="center" vertical="center" wrapText="1"/>
    </xf>
    <xf numFmtId="0" fontId="36" fillId="0" borderId="1" xfId="0" applyFont="1" applyBorder="1" applyAlignment="1">
      <alignment horizontal="center" vertical="center" wrapText="1"/>
    </xf>
    <xf numFmtId="0" fontId="35" fillId="0" borderId="28" xfId="0" applyFont="1" applyBorder="1" applyAlignment="1">
      <alignment horizontal="center" vertical="center" wrapText="1"/>
    </xf>
    <xf numFmtId="0" fontId="35" fillId="0" borderId="27" xfId="0" applyFont="1" applyBorder="1" applyAlignment="1">
      <alignment vertical="center" wrapText="1"/>
    </xf>
    <xf numFmtId="0" fontId="37" fillId="0" borderId="29" xfId="0" applyFont="1" applyBorder="1" applyAlignment="1">
      <alignment horizontal="left" wrapText="1"/>
    </xf>
    <xf numFmtId="0" fontId="35" fillId="0" borderId="28" xfId="0" applyFont="1" applyBorder="1" applyAlignment="1">
      <alignment vertical="center" wrapText="1"/>
    </xf>
    <xf numFmtId="0" fontId="37" fillId="0" borderId="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center" wrapText="1"/>
    </xf>
    <xf numFmtId="0" fontId="39" fillId="0" borderId="27" xfId="0" applyFont="1" applyBorder="1" applyAlignment="1">
      <alignment vertical="center" wrapText="1"/>
    </xf>
    <xf numFmtId="0" fontId="38" fillId="0" borderId="1" xfId="0" applyFont="1" applyBorder="1" applyAlignment="1">
      <alignment vertical="center" wrapText="1"/>
    </xf>
    <xf numFmtId="0" fontId="38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vertical="center"/>
    </xf>
    <xf numFmtId="49" fontId="38" fillId="0" borderId="1" xfId="0" applyNumberFormat="1" applyFont="1" applyBorder="1" applyAlignment="1">
      <alignment horizontal="left" vertical="center" wrapText="1"/>
    </xf>
    <xf numFmtId="49" fontId="38" fillId="0" borderId="1" xfId="0" applyNumberFormat="1" applyFont="1" applyBorder="1" applyAlignment="1">
      <alignment vertical="center" wrapText="1"/>
    </xf>
    <xf numFmtId="0" fontId="35" fillId="0" borderId="30" xfId="0" applyFont="1" applyBorder="1" applyAlignment="1">
      <alignment vertical="center" wrapText="1"/>
    </xf>
    <xf numFmtId="0" fontId="40" fillId="0" borderId="29" xfId="0" applyFont="1" applyBorder="1" applyAlignment="1">
      <alignment vertical="center" wrapText="1"/>
    </xf>
    <xf numFmtId="0" fontId="35" fillId="0" borderId="31" xfId="0" applyFont="1" applyBorder="1" applyAlignment="1">
      <alignment vertical="center" wrapText="1"/>
    </xf>
    <xf numFmtId="0" fontId="35" fillId="0" borderId="1" xfId="0" applyFont="1" applyBorder="1" applyAlignment="1">
      <alignment vertical="top"/>
    </xf>
    <xf numFmtId="0" fontId="35" fillId="0" borderId="0" xfId="0" applyFont="1" applyAlignment="1">
      <alignment vertical="top"/>
    </xf>
    <xf numFmtId="0" fontId="35" fillId="0" borderId="24" xfId="0" applyFont="1" applyBorder="1" applyAlignment="1">
      <alignment horizontal="left" vertical="center"/>
    </xf>
    <xf numFmtId="0" fontId="35" fillId="0" borderId="25" xfId="0" applyFont="1" applyBorder="1" applyAlignment="1">
      <alignment horizontal="left" vertical="center"/>
    </xf>
    <xf numFmtId="0" fontId="35" fillId="0" borderId="26" xfId="0" applyFont="1" applyBorder="1" applyAlignment="1">
      <alignment horizontal="left" vertical="center"/>
    </xf>
    <xf numFmtId="0" fontId="35" fillId="0" borderId="27" xfId="0" applyFont="1" applyBorder="1" applyAlignment="1">
      <alignment horizontal="left" vertical="center"/>
    </xf>
    <xf numFmtId="0" fontId="36" fillId="0" borderId="1" xfId="0" applyFont="1" applyBorder="1" applyAlignment="1">
      <alignment horizontal="center" vertical="center"/>
    </xf>
    <xf numFmtId="0" fontId="35" fillId="0" borderId="28" xfId="0" applyFont="1" applyBorder="1" applyAlignment="1">
      <alignment horizontal="left" vertical="center"/>
    </xf>
    <xf numFmtId="0" fontId="37" fillId="0" borderId="1" xfId="0" applyFont="1" applyBorder="1" applyAlignment="1">
      <alignment horizontal="left" vertical="center"/>
    </xf>
    <xf numFmtId="0" fontId="41" fillId="0" borderId="0" xfId="0" applyFont="1" applyAlignment="1">
      <alignment horizontal="left" vertical="center"/>
    </xf>
    <xf numFmtId="0" fontId="37" fillId="0" borderId="29" xfId="0" applyFont="1" applyBorder="1" applyAlignment="1">
      <alignment horizontal="left" vertical="center"/>
    </xf>
    <xf numFmtId="0" fontId="37" fillId="0" borderId="29" xfId="0" applyFont="1" applyBorder="1" applyAlignment="1">
      <alignment horizontal="center" vertical="center"/>
    </xf>
    <xf numFmtId="0" fontId="41" fillId="0" borderId="29" xfId="0" applyFont="1" applyBorder="1" applyAlignment="1">
      <alignment horizontal="left" vertical="center"/>
    </xf>
    <xf numFmtId="0" fontId="42" fillId="0" borderId="1" xfId="0" applyFont="1" applyBorder="1" applyAlignment="1">
      <alignment horizontal="left" vertical="center"/>
    </xf>
    <xf numFmtId="0" fontId="39" fillId="0" borderId="0" xfId="0" applyFont="1" applyAlignment="1">
      <alignment horizontal="left" vertical="center"/>
    </xf>
    <xf numFmtId="0" fontId="43" fillId="0" borderId="1" xfId="0" applyFont="1" applyBorder="1" applyAlignment="1">
      <alignment horizontal="left" vertical="center"/>
    </xf>
    <xf numFmtId="0" fontId="38" fillId="0" borderId="1" xfId="0" applyFont="1" applyBorder="1" applyAlignment="1">
      <alignment horizontal="center" vertical="center"/>
    </xf>
    <xf numFmtId="0" fontId="38" fillId="0" borderId="0" xfId="0" applyFont="1" applyAlignment="1">
      <alignment horizontal="left" vertical="center"/>
    </xf>
    <xf numFmtId="0" fontId="39" fillId="0" borderId="27" xfId="0" applyFont="1" applyBorder="1" applyAlignment="1">
      <alignment horizontal="left" vertical="center"/>
    </xf>
    <xf numFmtId="0" fontId="38" fillId="0" borderId="1" xfId="0" applyFont="1" applyFill="1" applyBorder="1" applyAlignment="1">
      <alignment horizontal="left" vertical="center"/>
    </xf>
    <xf numFmtId="0" fontId="38" fillId="0" borderId="1" xfId="0" applyFont="1" applyFill="1" applyBorder="1" applyAlignment="1">
      <alignment horizontal="center" vertical="center"/>
    </xf>
    <xf numFmtId="0" fontId="35" fillId="0" borderId="30" xfId="0" applyFont="1" applyBorder="1" applyAlignment="1">
      <alignment horizontal="left" vertical="center"/>
    </xf>
    <xf numFmtId="0" fontId="40" fillId="0" borderId="29" xfId="0" applyFont="1" applyBorder="1" applyAlignment="1">
      <alignment horizontal="left" vertical="center"/>
    </xf>
    <xf numFmtId="0" fontId="35" fillId="0" borderId="31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/>
    </xf>
    <xf numFmtId="0" fontId="40" fillId="0" borderId="1" xfId="0" applyFont="1" applyBorder="1" applyAlignment="1">
      <alignment horizontal="left" vertical="center"/>
    </xf>
    <xf numFmtId="0" fontId="41" fillId="0" borderId="1" xfId="0" applyFont="1" applyBorder="1" applyAlignment="1">
      <alignment horizontal="left" vertical="center"/>
    </xf>
    <xf numFmtId="0" fontId="38" fillId="0" borderId="29" xfId="0" applyFont="1" applyBorder="1" applyAlignment="1">
      <alignment horizontal="left" vertical="center"/>
    </xf>
    <xf numFmtId="0" fontId="35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center" vertical="center" wrapText="1"/>
    </xf>
    <xf numFmtId="0" fontId="35" fillId="0" borderId="24" xfId="0" applyFont="1" applyBorder="1" applyAlignment="1">
      <alignment horizontal="left" vertical="center" wrapText="1"/>
    </xf>
    <xf numFmtId="0" fontId="35" fillId="0" borderId="25" xfId="0" applyFont="1" applyBorder="1" applyAlignment="1">
      <alignment horizontal="left" vertical="center" wrapText="1"/>
    </xf>
    <xf numFmtId="0" fontId="35" fillId="0" borderId="26" xfId="0" applyFont="1" applyBorder="1" applyAlignment="1">
      <alignment horizontal="left" vertical="center" wrapText="1"/>
    </xf>
    <xf numFmtId="0" fontId="35" fillId="0" borderId="27" xfId="0" applyFont="1" applyBorder="1" applyAlignment="1">
      <alignment horizontal="left" vertical="center" wrapText="1"/>
    </xf>
    <xf numFmtId="0" fontId="35" fillId="0" borderId="28" xfId="0" applyFont="1" applyBorder="1" applyAlignment="1">
      <alignment horizontal="left" vertical="center" wrapText="1"/>
    </xf>
    <xf numFmtId="0" fontId="41" fillId="0" borderId="27" xfId="0" applyFont="1" applyBorder="1" applyAlignment="1">
      <alignment horizontal="left" vertical="center" wrapText="1"/>
    </xf>
    <xf numFmtId="0" fontId="41" fillId="0" borderId="28" xfId="0" applyFont="1" applyBorder="1" applyAlignment="1">
      <alignment horizontal="left" vertical="center" wrapText="1"/>
    </xf>
    <xf numFmtId="0" fontId="39" fillId="0" borderId="27" xfId="0" applyFont="1" applyBorder="1" applyAlignment="1">
      <alignment horizontal="left" vertical="center" wrapText="1"/>
    </xf>
    <xf numFmtId="0" fontId="39" fillId="0" borderId="1" xfId="0" applyFont="1" applyBorder="1" applyAlignment="1">
      <alignment horizontal="left" vertical="center"/>
    </xf>
    <xf numFmtId="0" fontId="39" fillId="0" borderId="28" xfId="0" applyFont="1" applyBorder="1" applyAlignment="1">
      <alignment horizontal="left" vertical="center" wrapText="1"/>
    </xf>
    <xf numFmtId="0" fontId="39" fillId="0" borderId="28" xfId="0" applyFont="1" applyBorder="1" applyAlignment="1">
      <alignment horizontal="left" vertical="center"/>
    </xf>
    <xf numFmtId="0" fontId="39" fillId="0" borderId="30" xfId="0" applyFont="1" applyBorder="1" applyAlignment="1">
      <alignment horizontal="left" vertical="center" wrapText="1"/>
    </xf>
    <xf numFmtId="0" fontId="39" fillId="0" borderId="29" xfId="0" applyFont="1" applyBorder="1" applyAlignment="1">
      <alignment horizontal="left" vertical="center" wrapText="1"/>
    </xf>
    <xf numFmtId="0" fontId="39" fillId="0" borderId="31" xfId="0" applyFont="1" applyBorder="1" applyAlignment="1">
      <alignment horizontal="left" vertical="center" wrapText="1"/>
    </xf>
    <xf numFmtId="0" fontId="38" fillId="0" borderId="1" xfId="0" applyFont="1" applyBorder="1" applyAlignment="1">
      <alignment horizontal="left" vertical="top"/>
    </xf>
    <xf numFmtId="0" fontId="38" fillId="0" borderId="1" xfId="0" applyFont="1" applyBorder="1" applyAlignment="1">
      <alignment horizontal="center" vertical="top"/>
    </xf>
    <xf numFmtId="0" fontId="39" fillId="0" borderId="30" xfId="0" applyFont="1" applyBorder="1" applyAlignment="1">
      <alignment horizontal="left" vertical="center"/>
    </xf>
    <xf numFmtId="0" fontId="39" fillId="0" borderId="29" xfId="0" applyFont="1" applyBorder="1" applyAlignment="1">
      <alignment horizontal="left" vertical="center"/>
    </xf>
    <xf numFmtId="0" fontId="39" fillId="0" borderId="31" xfId="0" applyFont="1" applyBorder="1" applyAlignment="1">
      <alignment horizontal="left" vertical="center"/>
    </xf>
    <xf numFmtId="0" fontId="39" fillId="0" borderId="1" xfId="0" applyFont="1" applyBorder="1" applyAlignment="1">
      <alignment horizontal="center" vertical="center"/>
    </xf>
    <xf numFmtId="0" fontId="41" fillId="0" borderId="0" xfId="0" applyFont="1" applyAlignment="1">
      <alignment vertical="center"/>
    </xf>
    <xf numFmtId="0" fontId="37" fillId="0" borderId="1" xfId="0" applyFont="1" applyBorder="1" applyAlignment="1">
      <alignment vertical="center"/>
    </xf>
    <xf numFmtId="0" fontId="41" fillId="0" borderId="29" xfId="0" applyFont="1" applyBorder="1" applyAlignment="1">
      <alignment vertical="center"/>
    </xf>
    <xf numFmtId="0" fontId="37" fillId="0" borderId="29" xfId="0" applyFont="1" applyBorder="1" applyAlignment="1">
      <alignment vertical="center"/>
    </xf>
    <xf numFmtId="0" fontId="38" fillId="0" borderId="1" xfId="0" applyFont="1" applyBorder="1" applyAlignment="1">
      <alignment vertical="top"/>
    </xf>
    <xf numFmtId="49" fontId="38" fillId="0" borderId="1" xfId="0" applyNumberFormat="1" applyFont="1" applyBorder="1" applyAlignment="1">
      <alignment horizontal="left" vertical="center"/>
    </xf>
    <xf numFmtId="0" fontId="44" fillId="0" borderId="27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vertical="top"/>
    </xf>
    <xf numFmtId="0" fontId="45" fillId="0" borderId="1" xfId="0" applyFont="1" applyBorder="1" applyAlignment="1" applyProtection="1">
      <alignment horizontal="left" vertical="center"/>
    </xf>
    <xf numFmtId="0" fontId="45" fillId="0" borderId="1" xfId="0" applyFont="1" applyBorder="1" applyAlignment="1" applyProtection="1">
      <alignment horizontal="center" vertical="center"/>
    </xf>
    <xf numFmtId="49" fontId="45" fillId="0" borderId="1" xfId="0" applyNumberFormat="1" applyFont="1" applyBorder="1" applyAlignment="1" applyProtection="1">
      <alignment horizontal="left" vertical="center"/>
    </xf>
    <xf numFmtId="0" fontId="44" fillId="0" borderId="28" xfId="0" applyFont="1" applyBorder="1" applyAlignment="1" applyProtection="1">
      <alignment horizontal="left" vertical="center"/>
    </xf>
    <xf numFmtId="0" fontId="0" fillId="0" borderId="29" xfId="0" applyBorder="1" applyAlignment="1">
      <alignment vertical="top"/>
    </xf>
    <xf numFmtId="0" fontId="37" fillId="0" borderId="29" xfId="0" applyFont="1" applyBorder="1" applyAlignment="1">
      <alignment horizontal="left"/>
    </xf>
    <xf numFmtId="0" fontId="41" fillId="0" borderId="29" xfId="0" applyFont="1" applyBorder="1" applyAlignment="1"/>
    <xf numFmtId="0" fontId="35" fillId="0" borderId="27" xfId="0" applyFont="1" applyBorder="1" applyAlignment="1">
      <alignment vertical="top"/>
    </xf>
    <xf numFmtId="0" fontId="35" fillId="0" borderId="28" xfId="0" applyFont="1" applyBorder="1" applyAlignment="1">
      <alignment vertical="top"/>
    </xf>
    <xf numFmtId="0" fontId="35" fillId="0" borderId="30" xfId="0" applyFont="1" applyBorder="1" applyAlignment="1">
      <alignment vertical="top"/>
    </xf>
    <xf numFmtId="0" fontId="35" fillId="0" borderId="29" xfId="0" applyFont="1" applyBorder="1" applyAlignment="1">
      <alignment vertical="top"/>
    </xf>
    <xf numFmtId="0" fontId="35" fillId="0" borderId="31" xfId="0" applyFont="1" applyBorder="1" applyAlignment="1">
      <alignment vertical="top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styles" Target="styles.xml" /><Relationship Id="rId7" Type="http://schemas.openxmlformats.org/officeDocument/2006/relationships/theme" Target="theme/theme1.xml" /><Relationship Id="rId8" Type="http://schemas.openxmlformats.org/officeDocument/2006/relationships/calcChain" Target="calcChain.xml" /><Relationship Id="rId9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png" /><Relationship Id="rId2" Type="http://schemas.openxmlformats.org/officeDocument/2006/relationships/image" Target="../media/image2.pn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png" /><Relationship Id="rId2" Type="http://schemas.openxmlformats.org/officeDocument/2006/relationships/image" Target="../media/image5.png" /><Relationship Id="rId3" Type="http://schemas.openxmlformats.org/officeDocument/2006/relationships/image" Target="../media/image6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png" /><Relationship Id="rId2" Type="http://schemas.openxmlformats.org/officeDocument/2006/relationships/image" Target="../media/image9.png" /><Relationship Id="rId3" Type="http://schemas.openxmlformats.org/officeDocument/2006/relationships/image" Target="../media/image10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png" /><Relationship Id="rId2" Type="http://schemas.openxmlformats.org/officeDocument/2006/relationships/image" Target="../media/image13.png" /><Relationship Id="rId3" Type="http://schemas.openxmlformats.org/officeDocument/2006/relationships/image" Target="../media/image14.pn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37</xdr:col>
      <xdr:colOff>415290</xdr:colOff>
      <xdr:row>3</xdr:row>
      <xdr:rowOff>0</xdr:rowOff>
    </xdr:from>
    <xdr:to>
      <xdr:col>40</xdr:col>
      <xdr:colOff>367665</xdr:colOff>
      <xdr:row>5</xdr:row>
      <xdr:rowOff>43180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38</xdr:col>
      <xdr:colOff>129540</xdr:colOff>
      <xdr:row>41</xdr:row>
      <xdr:rowOff>0</xdr:rowOff>
    </xdr:from>
    <xdr:to>
      <xdr:col>41</xdr:col>
      <xdr:colOff>177165</xdr:colOff>
      <xdr:row>43</xdr:row>
      <xdr:rowOff>125095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843915</xdr:colOff>
      <xdr:row>3</xdr:row>
      <xdr:rowOff>0</xdr:rowOff>
    </xdr:from>
    <xdr:to>
      <xdr:col>9</xdr:col>
      <xdr:colOff>1215390</xdr:colOff>
      <xdr:row>5</xdr:row>
      <xdr:rowOff>68580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44</xdr:row>
      <xdr:rowOff>0</xdr:rowOff>
    </xdr:from>
    <xdr:to>
      <xdr:col>9</xdr:col>
      <xdr:colOff>1215390</xdr:colOff>
      <xdr:row>46</xdr:row>
      <xdr:rowOff>68580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8</xdr:col>
      <xdr:colOff>843915</xdr:colOff>
      <xdr:row>66</xdr:row>
      <xdr:rowOff>0</xdr:rowOff>
    </xdr:from>
    <xdr:to>
      <xdr:col>9</xdr:col>
      <xdr:colOff>1215390</xdr:colOff>
      <xdr:row>68</xdr:row>
      <xdr:rowOff>68580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printerSettings" Target="../printerSettings/printerSettings1.bin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21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22</v>
      </c>
      <c r="E8" s="22"/>
      <c r="F8" s="22"/>
      <c r="G8" s="22"/>
      <c r="H8" s="22"/>
      <c r="I8" s="22"/>
      <c r="J8" s="22"/>
      <c r="K8" s="27" t="s">
        <v>23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24</v>
      </c>
      <c r="AL8" s="22"/>
      <c r="AM8" s="22"/>
      <c r="AN8" s="33" t="s">
        <v>25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26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27</v>
      </c>
      <c r="AL10" s="22"/>
      <c r="AM10" s="22"/>
      <c r="AN10" s="27" t="s">
        <v>21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28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29</v>
      </c>
      <c r="AL11" s="22"/>
      <c r="AM11" s="22"/>
      <c r="AN11" s="27" t="s">
        <v>21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27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29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27</v>
      </c>
      <c r="AL16" s="22"/>
      <c r="AM16" s="22"/>
      <c r="AN16" s="27" t="s">
        <v>21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29</v>
      </c>
      <c r="AL17" s="22"/>
      <c r="AM17" s="22"/>
      <c r="AN17" s="27" t="s">
        <v>21</v>
      </c>
      <c r="AO17" s="22"/>
      <c r="AP17" s="22"/>
      <c r="AQ17" s="22"/>
      <c r="AR17" s="20"/>
      <c r="BE17" s="31"/>
      <c r="BS17" s="17" t="s">
        <v>34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35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27</v>
      </c>
      <c r="AL19" s="22"/>
      <c r="AM19" s="22"/>
      <c r="AN19" s="27" t="s">
        <v>21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36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29</v>
      </c>
      <c r="AL20" s="22"/>
      <c r="AM20" s="22"/>
      <c r="AN20" s="27" t="s">
        <v>21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37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38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39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40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41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42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43</v>
      </c>
      <c r="E29" s="47"/>
      <c r="F29" s="32" t="s">
        <v>44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45</v>
      </c>
      <c r="G30" s="47"/>
      <c r="H30" s="47"/>
      <c r="I30" s="47"/>
      <c r="J30" s="47"/>
      <c r="K30" s="47"/>
      <c r="L30" s="48">
        <v>0.14999999999999999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46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47</v>
      </c>
      <c r="G32" s="47"/>
      <c r="H32" s="47"/>
      <c r="I32" s="47"/>
      <c r="J32" s="47"/>
      <c r="K32" s="47"/>
      <c r="L32" s="48">
        <v>0.14999999999999999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48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49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50</v>
      </c>
      <c r="U35" s="54"/>
      <c r="V35" s="54"/>
      <c r="W35" s="54"/>
      <c r="X35" s="56" t="s">
        <v>51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52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F20240701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Údržba a oprava výměnných dílů zabezpečovacího a sdělovacího zařízení v obvodu SSZT OŘ OVA 2024 – SSZT Ostrava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22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Oblastní ředitelství Ostrava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24</v>
      </c>
      <c r="AJ47" s="40"/>
      <c r="AK47" s="40"/>
      <c r="AL47" s="40"/>
      <c r="AM47" s="72" t="str">
        <f>IF(AN8= "","",AN8)</f>
        <v>1. 7. 2024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26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Správa železnic, státní organizace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32</v>
      </c>
      <c r="AJ49" s="40"/>
      <c r="AK49" s="40"/>
      <c r="AL49" s="40"/>
      <c r="AM49" s="73" t="str">
        <f>IF(E17="","",E17)</f>
        <v xml:space="preserve"> </v>
      </c>
      <c r="AN49" s="64"/>
      <c r="AO49" s="64"/>
      <c r="AP49" s="64"/>
      <c r="AQ49" s="40"/>
      <c r="AR49" s="44"/>
      <c r="AS49" s="74" t="s">
        <v>53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30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35</v>
      </c>
      <c r="AJ50" s="40"/>
      <c r="AK50" s="40"/>
      <c r="AL50" s="40"/>
      <c r="AM50" s="73" t="str">
        <f>IF(E20="","",E20)</f>
        <v>Jana Kotasková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54</v>
      </c>
      <c r="D52" s="87"/>
      <c r="E52" s="87"/>
      <c r="F52" s="87"/>
      <c r="G52" s="87"/>
      <c r="H52" s="88"/>
      <c r="I52" s="89" t="s">
        <v>55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56</v>
      </c>
      <c r="AH52" s="87"/>
      <c r="AI52" s="87"/>
      <c r="AJ52" s="87"/>
      <c r="AK52" s="87"/>
      <c r="AL52" s="87"/>
      <c r="AM52" s="87"/>
      <c r="AN52" s="89" t="s">
        <v>57</v>
      </c>
      <c r="AO52" s="87"/>
      <c r="AP52" s="87"/>
      <c r="AQ52" s="91" t="s">
        <v>58</v>
      </c>
      <c r="AR52" s="44"/>
      <c r="AS52" s="92" t="s">
        <v>59</v>
      </c>
      <c r="AT52" s="93" t="s">
        <v>60</v>
      </c>
      <c r="AU52" s="93" t="s">
        <v>61</v>
      </c>
      <c r="AV52" s="93" t="s">
        <v>62</v>
      </c>
      <c r="AW52" s="93" t="s">
        <v>63</v>
      </c>
      <c r="AX52" s="93" t="s">
        <v>64</v>
      </c>
      <c r="AY52" s="93" t="s">
        <v>65</v>
      </c>
      <c r="AZ52" s="93" t="s">
        <v>66</v>
      </c>
      <c r="BA52" s="93" t="s">
        <v>67</v>
      </c>
      <c r="BB52" s="93" t="s">
        <v>68</v>
      </c>
      <c r="BC52" s="93" t="s">
        <v>69</v>
      </c>
      <c r="BD52" s="94" t="s">
        <v>70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71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ROUND(SUM(AG55:AG57),2)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21</v>
      </c>
      <c r="AR54" s="104"/>
      <c r="AS54" s="105">
        <f>ROUND(SUM(AS55:AS57),2)</f>
        <v>0</v>
      </c>
      <c r="AT54" s="106">
        <f>ROUND(SUM(AV54:AW54),2)</f>
        <v>0</v>
      </c>
      <c r="AU54" s="107">
        <f>ROUND(SUM(AU55:AU57),5)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ROUND(SUM(AZ55:AZ57),2)</f>
        <v>0</v>
      </c>
      <c r="BA54" s="106">
        <f>ROUND(SUM(BA55:BA57),2)</f>
        <v>0</v>
      </c>
      <c r="BB54" s="106">
        <f>ROUND(SUM(BB55:BB57),2)</f>
        <v>0</v>
      </c>
      <c r="BC54" s="106">
        <f>ROUND(SUM(BC55:BC57),2)</f>
        <v>0</v>
      </c>
      <c r="BD54" s="108">
        <f>ROUND(SUM(BD55:BD57),2)</f>
        <v>0</v>
      </c>
      <c r="BE54" s="6"/>
      <c r="BS54" s="109" t="s">
        <v>72</v>
      </c>
      <c r="BT54" s="109" t="s">
        <v>73</v>
      </c>
      <c r="BU54" s="110" t="s">
        <v>74</v>
      </c>
      <c r="BV54" s="109" t="s">
        <v>75</v>
      </c>
      <c r="BW54" s="109" t="s">
        <v>5</v>
      </c>
      <c r="BX54" s="109" t="s">
        <v>76</v>
      </c>
      <c r="CL54" s="109" t="s">
        <v>19</v>
      </c>
    </row>
    <row r="55" s="7" customFormat="1" ht="24.75" customHeight="1">
      <c r="A55" s="111" t="s">
        <v>77</v>
      </c>
      <c r="B55" s="112"/>
      <c r="C55" s="113"/>
      <c r="D55" s="114" t="s">
        <v>78</v>
      </c>
      <c r="E55" s="114"/>
      <c r="F55" s="114"/>
      <c r="G55" s="114"/>
      <c r="H55" s="114"/>
      <c r="I55" s="115"/>
      <c r="J55" s="114" t="s">
        <v>79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'PS 01 - Údržba a oprava v...'!J30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80</v>
      </c>
      <c r="AR55" s="118"/>
      <c r="AS55" s="119">
        <v>0</v>
      </c>
      <c r="AT55" s="120">
        <f>ROUND(SUM(AV55:AW55),2)</f>
        <v>0</v>
      </c>
      <c r="AU55" s="121">
        <f>'PS 01 - Údržba a oprava v...'!P80</f>
        <v>0</v>
      </c>
      <c r="AV55" s="120">
        <f>'PS 01 - Údržba a oprava v...'!J33</f>
        <v>0</v>
      </c>
      <c r="AW55" s="120">
        <f>'PS 01 - Údržba a oprava v...'!J34</f>
        <v>0</v>
      </c>
      <c r="AX55" s="120">
        <f>'PS 01 - Údržba a oprava v...'!J35</f>
        <v>0</v>
      </c>
      <c r="AY55" s="120">
        <f>'PS 01 - Údržba a oprava v...'!J36</f>
        <v>0</v>
      </c>
      <c r="AZ55" s="120">
        <f>'PS 01 - Údržba a oprava v...'!F33</f>
        <v>0</v>
      </c>
      <c r="BA55" s="120">
        <f>'PS 01 - Údržba a oprava v...'!F34</f>
        <v>0</v>
      </c>
      <c r="BB55" s="120">
        <f>'PS 01 - Údržba a oprava v...'!F35</f>
        <v>0</v>
      </c>
      <c r="BC55" s="120">
        <f>'PS 01 - Údržba a oprava v...'!F36</f>
        <v>0</v>
      </c>
      <c r="BD55" s="122">
        <f>'PS 01 - Údržba a oprava v...'!F37</f>
        <v>0</v>
      </c>
      <c r="BE55" s="7"/>
      <c r="BT55" s="123" t="s">
        <v>81</v>
      </c>
      <c r="BV55" s="123" t="s">
        <v>75</v>
      </c>
      <c r="BW55" s="123" t="s">
        <v>82</v>
      </c>
      <c r="BX55" s="123" t="s">
        <v>5</v>
      </c>
      <c r="CL55" s="123" t="s">
        <v>19</v>
      </c>
      <c r="CM55" s="123" t="s">
        <v>83</v>
      </c>
    </row>
    <row r="56" s="7" customFormat="1" ht="24.75" customHeight="1">
      <c r="A56" s="111" t="s">
        <v>77</v>
      </c>
      <c r="B56" s="112"/>
      <c r="C56" s="113"/>
      <c r="D56" s="114" t="s">
        <v>84</v>
      </c>
      <c r="E56" s="114"/>
      <c r="F56" s="114"/>
      <c r="G56" s="114"/>
      <c r="H56" s="114"/>
      <c r="I56" s="115"/>
      <c r="J56" s="114" t="s">
        <v>85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'PS 02 - Kalibrace a oprav...'!J30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80</v>
      </c>
      <c r="AR56" s="118"/>
      <c r="AS56" s="119">
        <v>0</v>
      </c>
      <c r="AT56" s="120">
        <f>ROUND(SUM(AV56:AW56),2)</f>
        <v>0</v>
      </c>
      <c r="AU56" s="121">
        <f>'PS 02 - Kalibrace a oprav...'!P80</f>
        <v>0</v>
      </c>
      <c r="AV56" s="120">
        <f>'PS 02 - Kalibrace a oprav...'!J33</f>
        <v>0</v>
      </c>
      <c r="AW56" s="120">
        <f>'PS 02 - Kalibrace a oprav...'!J34</f>
        <v>0</v>
      </c>
      <c r="AX56" s="120">
        <f>'PS 02 - Kalibrace a oprav...'!J35</f>
        <v>0</v>
      </c>
      <c r="AY56" s="120">
        <f>'PS 02 - Kalibrace a oprav...'!J36</f>
        <v>0</v>
      </c>
      <c r="AZ56" s="120">
        <f>'PS 02 - Kalibrace a oprav...'!F33</f>
        <v>0</v>
      </c>
      <c r="BA56" s="120">
        <f>'PS 02 - Kalibrace a oprav...'!F34</f>
        <v>0</v>
      </c>
      <c r="BB56" s="120">
        <f>'PS 02 - Kalibrace a oprav...'!F35</f>
        <v>0</v>
      </c>
      <c r="BC56" s="120">
        <f>'PS 02 - Kalibrace a oprav...'!F36</f>
        <v>0</v>
      </c>
      <c r="BD56" s="122">
        <f>'PS 02 - Kalibrace a oprav...'!F37</f>
        <v>0</v>
      </c>
      <c r="BE56" s="7"/>
      <c r="BT56" s="123" t="s">
        <v>81</v>
      </c>
      <c r="BV56" s="123" t="s">
        <v>75</v>
      </c>
      <c r="BW56" s="123" t="s">
        <v>86</v>
      </c>
      <c r="BX56" s="123" t="s">
        <v>5</v>
      </c>
      <c r="CL56" s="123" t="s">
        <v>19</v>
      </c>
      <c r="CM56" s="123" t="s">
        <v>83</v>
      </c>
    </row>
    <row r="57" s="7" customFormat="1" ht="16.5" customHeight="1">
      <c r="A57" s="111" t="s">
        <v>77</v>
      </c>
      <c r="B57" s="112"/>
      <c r="C57" s="113"/>
      <c r="D57" s="114" t="s">
        <v>87</v>
      </c>
      <c r="E57" s="114"/>
      <c r="F57" s="114"/>
      <c r="G57" s="114"/>
      <c r="H57" s="114"/>
      <c r="I57" s="115"/>
      <c r="J57" s="114" t="s">
        <v>88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16">
        <f>'VON - -'!J30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87</v>
      </c>
      <c r="AR57" s="118"/>
      <c r="AS57" s="124">
        <v>0</v>
      </c>
      <c r="AT57" s="125">
        <f>ROUND(SUM(AV57:AW57),2)</f>
        <v>0</v>
      </c>
      <c r="AU57" s="126">
        <f>'VON - -'!P80</f>
        <v>0</v>
      </c>
      <c r="AV57" s="125">
        <f>'VON - -'!J33</f>
        <v>0</v>
      </c>
      <c r="AW57" s="125">
        <f>'VON - -'!J34</f>
        <v>0</v>
      </c>
      <c r="AX57" s="125">
        <f>'VON - -'!J35</f>
        <v>0</v>
      </c>
      <c r="AY57" s="125">
        <f>'VON - -'!J36</f>
        <v>0</v>
      </c>
      <c r="AZ57" s="125">
        <f>'VON - -'!F33</f>
        <v>0</v>
      </c>
      <c r="BA57" s="125">
        <f>'VON - -'!F34</f>
        <v>0</v>
      </c>
      <c r="BB57" s="125">
        <f>'VON - -'!F35</f>
        <v>0</v>
      </c>
      <c r="BC57" s="125">
        <f>'VON - -'!F36</f>
        <v>0</v>
      </c>
      <c r="BD57" s="127">
        <f>'VON - -'!F37</f>
        <v>0</v>
      </c>
      <c r="BE57" s="7"/>
      <c r="BT57" s="123" t="s">
        <v>81</v>
      </c>
      <c r="BV57" s="123" t="s">
        <v>75</v>
      </c>
      <c r="BW57" s="123" t="s">
        <v>89</v>
      </c>
      <c r="BX57" s="123" t="s">
        <v>5</v>
      </c>
      <c r="CL57" s="123" t="s">
        <v>19</v>
      </c>
      <c r="CM57" s="123" t="s">
        <v>83</v>
      </c>
    </row>
    <row r="58" s="2" customFormat="1" ht="30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40"/>
      <c r="M58" s="40"/>
      <c r="N58" s="40"/>
      <c r="O58" s="40"/>
      <c r="P58" s="40"/>
      <c r="Q58" s="40"/>
      <c r="R58" s="40"/>
      <c r="S58" s="40"/>
      <c r="T58" s="40"/>
      <c r="U58" s="40"/>
      <c r="V58" s="40"/>
      <c r="W58" s="40"/>
      <c r="X58" s="40"/>
      <c r="Y58" s="40"/>
      <c r="Z58" s="40"/>
      <c r="AA58" s="40"/>
      <c r="AB58" s="40"/>
      <c r="AC58" s="40"/>
      <c r="AD58" s="40"/>
      <c r="AE58" s="40"/>
      <c r="AF58" s="40"/>
      <c r="AG58" s="40"/>
      <c r="AH58" s="40"/>
      <c r="AI58" s="40"/>
      <c r="AJ58" s="40"/>
      <c r="AK58" s="40"/>
      <c r="AL58" s="40"/>
      <c r="AM58" s="40"/>
      <c r="AN58" s="40"/>
      <c r="AO58" s="40"/>
      <c r="AP58" s="40"/>
      <c r="AQ58" s="40"/>
      <c r="AR58" s="44"/>
      <c r="AS58" s="38"/>
      <c r="AT58" s="38"/>
      <c r="AU58" s="38"/>
      <c r="AV58" s="38"/>
      <c r="AW58" s="38"/>
      <c r="AX58" s="38"/>
      <c r="AY58" s="38"/>
      <c r="AZ58" s="38"/>
      <c r="BA58" s="38"/>
      <c r="BB58" s="38"/>
      <c r="BC58" s="38"/>
      <c r="BD58" s="38"/>
      <c r="BE58" s="38"/>
    </row>
    <row r="59" s="2" customFormat="1" ht="6.96" customHeight="1">
      <c r="A59" s="38"/>
      <c r="B59" s="59"/>
      <c r="C59" s="60"/>
      <c r="D59" s="60"/>
      <c r="E59" s="60"/>
      <c r="F59" s="60"/>
      <c r="G59" s="60"/>
      <c r="H59" s="60"/>
      <c r="I59" s="60"/>
      <c r="J59" s="60"/>
      <c r="K59" s="60"/>
      <c r="L59" s="60"/>
      <c r="M59" s="60"/>
      <c r="N59" s="60"/>
      <c r="O59" s="60"/>
      <c r="P59" s="60"/>
      <c r="Q59" s="60"/>
      <c r="R59" s="60"/>
      <c r="S59" s="60"/>
      <c r="T59" s="60"/>
      <c r="U59" s="60"/>
      <c r="V59" s="60"/>
      <c r="W59" s="60"/>
      <c r="X59" s="60"/>
      <c r="Y59" s="60"/>
      <c r="Z59" s="60"/>
      <c r="AA59" s="60"/>
      <c r="AB59" s="60"/>
      <c r="AC59" s="60"/>
      <c r="AD59" s="60"/>
      <c r="AE59" s="60"/>
      <c r="AF59" s="60"/>
      <c r="AG59" s="60"/>
      <c r="AH59" s="60"/>
      <c r="AI59" s="60"/>
      <c r="AJ59" s="60"/>
      <c r="AK59" s="60"/>
      <c r="AL59" s="60"/>
      <c r="AM59" s="60"/>
      <c r="AN59" s="60"/>
      <c r="AO59" s="60"/>
      <c r="AP59" s="60"/>
      <c r="AQ59" s="60"/>
      <c r="AR59" s="44"/>
      <c r="AS59" s="38"/>
      <c r="AT59" s="38"/>
      <c r="AU59" s="38"/>
      <c r="AV59" s="38"/>
      <c r="AW59" s="38"/>
      <c r="AX59" s="38"/>
      <c r="AY59" s="38"/>
      <c r="AZ59" s="38"/>
      <c r="BA59" s="38"/>
      <c r="BB59" s="38"/>
      <c r="BC59" s="38"/>
      <c r="BD59" s="38"/>
      <c r="BE59" s="38"/>
    </row>
  </sheetData>
  <sheetProtection sheet="1" formatColumns="0" formatRows="0" objects="1" scenarios="1" spinCount="100000" saltValue="2LTzxOip1EE2vK+Cg11y8mVFRrLnd5gDJDPKfKPlWTHLqkPOcZHaETLx8Ki2cztHWPpiDMi4EUeppBYrQ4GGOg==" hashValue="bofqQ5pFzv4/ducD6XV2DFr9ZP4cKQ3Y5yFQvW+L7tmnTRyKt8xTKl5vbglgImFiemoEx4+XVGrGlTpVsJnEaA==" algorithmName="SHA-512" password="CC35"/>
  <mergeCells count="50">
    <mergeCell ref="BE5:BE32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45:AJ45"/>
    <mergeCell ref="AM47:AN47"/>
    <mergeCell ref="AM49:AP49"/>
    <mergeCell ref="AS49:AT51"/>
    <mergeCell ref="AM50:AP50"/>
    <mergeCell ref="C52:G52"/>
    <mergeCell ref="I52:AF52"/>
    <mergeCell ref="AG52:AM52"/>
    <mergeCell ref="AN52:AP52"/>
    <mergeCell ref="AN55:AP55"/>
    <mergeCell ref="AG55:AM55"/>
    <mergeCell ref="D55:H55"/>
    <mergeCell ref="J55:AF55"/>
    <mergeCell ref="AN56:AP56"/>
    <mergeCell ref="AG56:AM56"/>
    <mergeCell ref="D56:H56"/>
    <mergeCell ref="J56:AF56"/>
    <mergeCell ref="AN57:AP57"/>
    <mergeCell ref="AG57:AM57"/>
    <mergeCell ref="D57:H57"/>
    <mergeCell ref="J57:AF57"/>
    <mergeCell ref="AG54:AM54"/>
    <mergeCell ref="AN54:AP54"/>
    <mergeCell ref="AR2:BE2"/>
  </mergeCells>
  <hyperlinks>
    <hyperlink ref="A55" location="'PS 01 - Údržba a oprava v...'!C2" display="/"/>
    <hyperlink ref="A56" location="'PS 02 - Kalibrace a oprav...'!C2" display="/"/>
    <hyperlink ref="A57" location="'VON - -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82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zakázky'!K6</f>
        <v>Údržba a oprava výměnných dílů zabezpečovacího a sdělovacího zařízení v obvodu SSZT OŘ OVA 2024 – SSZT Ostrava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30" customHeight="1">
      <c r="A9" s="38"/>
      <c r="B9" s="44"/>
      <c r="C9" s="38"/>
      <c r="D9" s="38"/>
      <c r="E9" s="135" t="s">
        <v>92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1. 7. 2024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">
        <v>21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21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21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29</v>
      </c>
      <c r="J21" s="136" t="s">
        <v>21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27</v>
      </c>
      <c r="J23" s="136" t="s">
        <v>21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29</v>
      </c>
      <c r="J24" s="136" t="s">
        <v>21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ROUND((SUM(BE80:BE388)),  2)</f>
        <v>0</v>
      </c>
      <c r="G33" s="38"/>
      <c r="H33" s="38"/>
      <c r="I33" s="148">
        <v>0.20999999999999999</v>
      </c>
      <c r="J33" s="147">
        <f>ROUND(((SUM(BE80:BE388))*I33),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ROUND((SUM(BF80:BF388)),  2)</f>
        <v>0</v>
      </c>
      <c r="G34" s="38"/>
      <c r="H34" s="38"/>
      <c r="I34" s="148">
        <v>0.14999999999999999</v>
      </c>
      <c r="J34" s="147">
        <f>ROUND(((SUM(BF80:BF388))*I34),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ROUND((SUM(BG80:BG388)),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ROUND((SUM(BH80:BH388)),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ROUND((SUM(BI80:BI388)),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Údržba a oprava výměnných dílů zabezpečovacího a sdělovacího zařízení v obvodu SSZT OŘ OVA 2024 – SSZT Ostrava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30" customHeight="1">
      <c r="A50" s="38"/>
      <c r="B50" s="39"/>
      <c r="C50" s="40"/>
      <c r="D50" s="40"/>
      <c r="E50" s="69" t="str">
        <f>E9</f>
        <v>PS 01 - Údržba a oprava výměnných dílů zabezpečovacího zařízení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Oblastní ředitelství Ostrava</v>
      </c>
      <c r="G52" s="40"/>
      <c r="H52" s="40"/>
      <c r="I52" s="32" t="s">
        <v>24</v>
      </c>
      <c r="J52" s="72" t="str">
        <f>IF(J12="","",J12)</f>
        <v>1. 7. 2024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32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Jana Kotasková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98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6.25" customHeight="1">
      <c r="A70" s="38"/>
      <c r="B70" s="39"/>
      <c r="C70" s="40"/>
      <c r="D70" s="40"/>
      <c r="E70" s="160" t="str">
        <f>E7</f>
        <v>Údržba a oprava výměnných dílů zabezpečovacího a sdělovacího zařízení v obvodu SSZT OŘ OVA 2024 – SSZT Ostrava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91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30" customHeight="1">
      <c r="A72" s="38"/>
      <c r="B72" s="39"/>
      <c r="C72" s="40"/>
      <c r="D72" s="40"/>
      <c r="E72" s="69" t="str">
        <f>E9</f>
        <v>PS 01 - Údržba a oprava výměnných dílů zabezpečovacího zařízení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>Oblastní ředitelství Ostrava</v>
      </c>
      <c r="G74" s="40"/>
      <c r="H74" s="40"/>
      <c r="I74" s="32" t="s">
        <v>24</v>
      </c>
      <c r="J74" s="72" t="str">
        <f>IF(J12="","",J12)</f>
        <v>1. 7. 2024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>Správa železnic, státní organizace</v>
      </c>
      <c r="G76" s="40"/>
      <c r="H76" s="40"/>
      <c r="I76" s="32" t="s">
        <v>32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30</v>
      </c>
      <c r="D77" s="40"/>
      <c r="E77" s="40"/>
      <c r="F77" s="27" t="str">
        <f>IF(E18="","",E18)</f>
        <v>Vyplň údaj</v>
      </c>
      <c r="G77" s="40"/>
      <c r="H77" s="40"/>
      <c r="I77" s="32" t="s">
        <v>35</v>
      </c>
      <c r="J77" s="36" t="str">
        <f>E24</f>
        <v>Jana Kotasková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99</v>
      </c>
      <c r="D79" s="174" t="s">
        <v>58</v>
      </c>
      <c r="E79" s="174" t="s">
        <v>54</v>
      </c>
      <c r="F79" s="174" t="s">
        <v>55</v>
      </c>
      <c r="G79" s="174" t="s">
        <v>100</v>
      </c>
      <c r="H79" s="174" t="s">
        <v>101</v>
      </c>
      <c r="I79" s="174" t="s">
        <v>102</v>
      </c>
      <c r="J79" s="174" t="s">
        <v>95</v>
      </c>
      <c r="K79" s="175" t="s">
        <v>103</v>
      </c>
      <c r="L79" s="176"/>
      <c r="M79" s="92" t="s">
        <v>21</v>
      </c>
      <c r="N79" s="93" t="s">
        <v>43</v>
      </c>
      <c r="O79" s="93" t="s">
        <v>104</v>
      </c>
      <c r="P79" s="93" t="s">
        <v>105</v>
      </c>
      <c r="Q79" s="93" t="s">
        <v>106</v>
      </c>
      <c r="R79" s="93" t="s">
        <v>107</v>
      </c>
      <c r="S79" s="93" t="s">
        <v>108</v>
      </c>
      <c r="T79" s="94" t="s">
        <v>109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110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96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72</v>
      </c>
      <c r="E81" s="185" t="s">
        <v>111</v>
      </c>
      <c r="F81" s="185" t="s">
        <v>112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SUM(P82:P388)</f>
        <v>0</v>
      </c>
      <c r="Q81" s="190"/>
      <c r="R81" s="191">
        <f>SUM(R82:R388)</f>
        <v>0</v>
      </c>
      <c r="S81" s="190"/>
      <c r="T81" s="192">
        <f>SUM(T82:T388)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113</v>
      </c>
      <c r="AT81" s="194" t="s">
        <v>72</v>
      </c>
      <c r="AU81" s="194" t="s">
        <v>73</v>
      </c>
      <c r="AY81" s="193" t="s">
        <v>114</v>
      </c>
      <c r="BK81" s="195">
        <f>SUM(BK82:BK388)</f>
        <v>0</v>
      </c>
    </row>
    <row r="82" s="2" customFormat="1" ht="55.5" customHeight="1">
      <c r="A82" s="38"/>
      <c r="B82" s="39"/>
      <c r="C82" s="196" t="s">
        <v>81</v>
      </c>
      <c r="D82" s="196" t="s">
        <v>115</v>
      </c>
      <c r="E82" s="197" t="s">
        <v>116</v>
      </c>
      <c r="F82" s="198" t="s">
        <v>117</v>
      </c>
      <c r="G82" s="199" t="s">
        <v>118</v>
      </c>
      <c r="H82" s="200">
        <v>9</v>
      </c>
      <c r="I82" s="201"/>
      <c r="J82" s="202">
        <f>ROUND(I82*H82,2)</f>
        <v>0</v>
      </c>
      <c r="K82" s="198" t="s">
        <v>119</v>
      </c>
      <c r="L82" s="44"/>
      <c r="M82" s="203" t="s">
        <v>21</v>
      </c>
      <c r="N82" s="204" t="s">
        <v>44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113</v>
      </c>
      <c r="AT82" s="207" t="s">
        <v>115</v>
      </c>
      <c r="AU82" s="207" t="s">
        <v>81</v>
      </c>
      <c r="AY82" s="17" t="s">
        <v>114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81</v>
      </c>
      <c r="BK82" s="208">
        <f>ROUND(I82*H82,2)</f>
        <v>0</v>
      </c>
      <c r="BL82" s="17" t="s">
        <v>113</v>
      </c>
      <c r="BM82" s="207" t="s">
        <v>120</v>
      </c>
    </row>
    <row r="83" s="12" customFormat="1">
      <c r="A83" s="12"/>
      <c r="B83" s="209"/>
      <c r="C83" s="210"/>
      <c r="D83" s="211" t="s">
        <v>121</v>
      </c>
      <c r="E83" s="212" t="s">
        <v>21</v>
      </c>
      <c r="F83" s="213" t="s">
        <v>122</v>
      </c>
      <c r="G83" s="210"/>
      <c r="H83" s="214">
        <v>6</v>
      </c>
      <c r="I83" s="215"/>
      <c r="J83" s="210"/>
      <c r="K83" s="210"/>
      <c r="L83" s="216"/>
      <c r="M83" s="217"/>
      <c r="N83" s="218"/>
      <c r="O83" s="218"/>
      <c r="P83" s="218"/>
      <c r="Q83" s="218"/>
      <c r="R83" s="218"/>
      <c r="S83" s="218"/>
      <c r="T83" s="219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20" t="s">
        <v>121</v>
      </c>
      <c r="AU83" s="220" t="s">
        <v>81</v>
      </c>
      <c r="AV83" s="12" t="s">
        <v>83</v>
      </c>
      <c r="AW83" s="12" t="s">
        <v>34</v>
      </c>
      <c r="AX83" s="12" t="s">
        <v>73</v>
      </c>
      <c r="AY83" s="220" t="s">
        <v>114</v>
      </c>
    </row>
    <row r="84" s="12" customFormat="1">
      <c r="A84" s="12"/>
      <c r="B84" s="209"/>
      <c r="C84" s="210"/>
      <c r="D84" s="211" t="s">
        <v>121</v>
      </c>
      <c r="E84" s="212" t="s">
        <v>21</v>
      </c>
      <c r="F84" s="213" t="s">
        <v>123</v>
      </c>
      <c r="G84" s="210"/>
      <c r="H84" s="214">
        <v>3</v>
      </c>
      <c r="I84" s="215"/>
      <c r="J84" s="210"/>
      <c r="K84" s="210"/>
      <c r="L84" s="216"/>
      <c r="M84" s="217"/>
      <c r="N84" s="218"/>
      <c r="O84" s="218"/>
      <c r="P84" s="218"/>
      <c r="Q84" s="218"/>
      <c r="R84" s="218"/>
      <c r="S84" s="218"/>
      <c r="T84" s="219"/>
      <c r="U84" s="12"/>
      <c r="V84" s="12"/>
      <c r="W84" s="12"/>
      <c r="X84" s="12"/>
      <c r="Y84" s="12"/>
      <c r="Z84" s="12"/>
      <c r="AA84" s="12"/>
      <c r="AB84" s="12"/>
      <c r="AC84" s="12"/>
      <c r="AD84" s="12"/>
      <c r="AE84" s="12"/>
      <c r="AT84" s="220" t="s">
        <v>121</v>
      </c>
      <c r="AU84" s="220" t="s">
        <v>81</v>
      </c>
      <c r="AV84" s="12" t="s">
        <v>83</v>
      </c>
      <c r="AW84" s="12" t="s">
        <v>34</v>
      </c>
      <c r="AX84" s="12" t="s">
        <v>73</v>
      </c>
      <c r="AY84" s="220" t="s">
        <v>114</v>
      </c>
    </row>
    <row r="85" s="13" customFormat="1">
      <c r="A85" s="13"/>
      <c r="B85" s="221"/>
      <c r="C85" s="222"/>
      <c r="D85" s="211" t="s">
        <v>121</v>
      </c>
      <c r="E85" s="223" t="s">
        <v>21</v>
      </c>
      <c r="F85" s="224" t="s">
        <v>124</v>
      </c>
      <c r="G85" s="222"/>
      <c r="H85" s="225">
        <v>9</v>
      </c>
      <c r="I85" s="226"/>
      <c r="J85" s="222"/>
      <c r="K85" s="222"/>
      <c r="L85" s="227"/>
      <c r="M85" s="228"/>
      <c r="N85" s="229"/>
      <c r="O85" s="229"/>
      <c r="P85" s="229"/>
      <c r="Q85" s="229"/>
      <c r="R85" s="229"/>
      <c r="S85" s="229"/>
      <c r="T85" s="230"/>
      <c r="U85" s="13"/>
      <c r="V85" s="13"/>
      <c r="W85" s="13"/>
      <c r="X85" s="13"/>
      <c r="Y85" s="13"/>
      <c r="Z85" s="13"/>
      <c r="AA85" s="13"/>
      <c r="AB85" s="13"/>
      <c r="AC85" s="13"/>
      <c r="AD85" s="13"/>
      <c r="AE85" s="13"/>
      <c r="AT85" s="231" t="s">
        <v>121</v>
      </c>
      <c r="AU85" s="231" t="s">
        <v>81</v>
      </c>
      <c r="AV85" s="13" t="s">
        <v>113</v>
      </c>
      <c r="AW85" s="13" t="s">
        <v>34</v>
      </c>
      <c r="AX85" s="13" t="s">
        <v>81</v>
      </c>
      <c r="AY85" s="231" t="s">
        <v>114</v>
      </c>
    </row>
    <row r="86" s="2" customFormat="1" ht="55.5" customHeight="1">
      <c r="A86" s="38"/>
      <c r="B86" s="39"/>
      <c r="C86" s="196" t="s">
        <v>83</v>
      </c>
      <c r="D86" s="196" t="s">
        <v>115</v>
      </c>
      <c r="E86" s="197" t="s">
        <v>125</v>
      </c>
      <c r="F86" s="198" t="s">
        <v>126</v>
      </c>
      <c r="G86" s="199" t="s">
        <v>118</v>
      </c>
      <c r="H86" s="200">
        <v>9</v>
      </c>
      <c r="I86" s="201"/>
      <c r="J86" s="202">
        <f>ROUND(I86*H86,2)</f>
        <v>0</v>
      </c>
      <c r="K86" s="198" t="s">
        <v>119</v>
      </c>
      <c r="L86" s="44"/>
      <c r="M86" s="203" t="s">
        <v>21</v>
      </c>
      <c r="N86" s="204" t="s">
        <v>44</v>
      </c>
      <c r="O86" s="84"/>
      <c r="P86" s="205">
        <f>O86*H86</f>
        <v>0</v>
      </c>
      <c r="Q86" s="205">
        <v>0</v>
      </c>
      <c r="R86" s="205">
        <f>Q86*H86</f>
        <v>0</v>
      </c>
      <c r="S86" s="205">
        <v>0</v>
      </c>
      <c r="T86" s="206">
        <f>S86*H86</f>
        <v>0</v>
      </c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  <c r="AR86" s="207" t="s">
        <v>113</v>
      </c>
      <c r="AT86" s="207" t="s">
        <v>115</v>
      </c>
      <c r="AU86" s="207" t="s">
        <v>81</v>
      </c>
      <c r="AY86" s="17" t="s">
        <v>114</v>
      </c>
      <c r="BE86" s="208">
        <f>IF(N86="základní",J86,0)</f>
        <v>0</v>
      </c>
      <c r="BF86" s="208">
        <f>IF(N86="snížená",J86,0)</f>
        <v>0</v>
      </c>
      <c r="BG86" s="208">
        <f>IF(N86="zákl. přenesená",J86,0)</f>
        <v>0</v>
      </c>
      <c r="BH86" s="208">
        <f>IF(N86="sníž. přenesená",J86,0)</f>
        <v>0</v>
      </c>
      <c r="BI86" s="208">
        <f>IF(N86="nulová",J86,0)</f>
        <v>0</v>
      </c>
      <c r="BJ86" s="17" t="s">
        <v>81</v>
      </c>
      <c r="BK86" s="208">
        <f>ROUND(I86*H86,2)</f>
        <v>0</v>
      </c>
      <c r="BL86" s="17" t="s">
        <v>113</v>
      </c>
      <c r="BM86" s="207" t="s">
        <v>127</v>
      </c>
    </row>
    <row r="87" s="12" customFormat="1">
      <c r="A87" s="12"/>
      <c r="B87" s="209"/>
      <c r="C87" s="210"/>
      <c r="D87" s="211" t="s">
        <v>121</v>
      </c>
      <c r="E87" s="212" t="s">
        <v>21</v>
      </c>
      <c r="F87" s="213" t="s">
        <v>128</v>
      </c>
      <c r="G87" s="210"/>
      <c r="H87" s="214">
        <v>9</v>
      </c>
      <c r="I87" s="215"/>
      <c r="J87" s="210"/>
      <c r="K87" s="210"/>
      <c r="L87" s="216"/>
      <c r="M87" s="217"/>
      <c r="N87" s="218"/>
      <c r="O87" s="218"/>
      <c r="P87" s="218"/>
      <c r="Q87" s="218"/>
      <c r="R87" s="218"/>
      <c r="S87" s="218"/>
      <c r="T87" s="219"/>
      <c r="U87" s="12"/>
      <c r="V87" s="12"/>
      <c r="W87" s="12"/>
      <c r="X87" s="12"/>
      <c r="Y87" s="12"/>
      <c r="Z87" s="12"/>
      <c r="AA87" s="12"/>
      <c r="AB87" s="12"/>
      <c r="AC87" s="12"/>
      <c r="AD87" s="12"/>
      <c r="AE87" s="12"/>
      <c r="AT87" s="220" t="s">
        <v>121</v>
      </c>
      <c r="AU87" s="220" t="s">
        <v>81</v>
      </c>
      <c r="AV87" s="12" t="s">
        <v>83</v>
      </c>
      <c r="AW87" s="12" t="s">
        <v>34</v>
      </c>
      <c r="AX87" s="12" t="s">
        <v>73</v>
      </c>
      <c r="AY87" s="220" t="s">
        <v>114</v>
      </c>
    </row>
    <row r="88" s="13" customFormat="1">
      <c r="A88" s="13"/>
      <c r="B88" s="221"/>
      <c r="C88" s="222"/>
      <c r="D88" s="211" t="s">
        <v>121</v>
      </c>
      <c r="E88" s="223" t="s">
        <v>21</v>
      </c>
      <c r="F88" s="224" t="s">
        <v>124</v>
      </c>
      <c r="G88" s="222"/>
      <c r="H88" s="225">
        <v>9</v>
      </c>
      <c r="I88" s="226"/>
      <c r="J88" s="222"/>
      <c r="K88" s="222"/>
      <c r="L88" s="227"/>
      <c r="M88" s="228"/>
      <c r="N88" s="229"/>
      <c r="O88" s="229"/>
      <c r="P88" s="229"/>
      <c r="Q88" s="229"/>
      <c r="R88" s="229"/>
      <c r="S88" s="229"/>
      <c r="T88" s="230"/>
      <c r="U88" s="13"/>
      <c r="V88" s="13"/>
      <c r="W88" s="13"/>
      <c r="X88" s="13"/>
      <c r="Y88" s="13"/>
      <c r="Z88" s="13"/>
      <c r="AA88" s="13"/>
      <c r="AB88" s="13"/>
      <c r="AC88" s="13"/>
      <c r="AD88" s="13"/>
      <c r="AE88" s="13"/>
      <c r="AT88" s="231" t="s">
        <v>121</v>
      </c>
      <c r="AU88" s="231" t="s">
        <v>81</v>
      </c>
      <c r="AV88" s="13" t="s">
        <v>113</v>
      </c>
      <c r="AW88" s="13" t="s">
        <v>34</v>
      </c>
      <c r="AX88" s="13" t="s">
        <v>81</v>
      </c>
      <c r="AY88" s="231" t="s">
        <v>114</v>
      </c>
    </row>
    <row r="89" s="2" customFormat="1" ht="55.5" customHeight="1">
      <c r="A89" s="38"/>
      <c r="B89" s="39"/>
      <c r="C89" s="196" t="s">
        <v>129</v>
      </c>
      <c r="D89" s="196" t="s">
        <v>115</v>
      </c>
      <c r="E89" s="197" t="s">
        <v>130</v>
      </c>
      <c r="F89" s="198" t="s">
        <v>131</v>
      </c>
      <c r="G89" s="199" t="s">
        <v>118</v>
      </c>
      <c r="H89" s="200">
        <v>1</v>
      </c>
      <c r="I89" s="201"/>
      <c r="J89" s="202">
        <f>ROUND(I89*H89,2)</f>
        <v>0</v>
      </c>
      <c r="K89" s="198" t="s">
        <v>119</v>
      </c>
      <c r="L89" s="44"/>
      <c r="M89" s="203" t="s">
        <v>21</v>
      </c>
      <c r="N89" s="204" t="s">
        <v>44</v>
      </c>
      <c r="O89" s="84"/>
      <c r="P89" s="205">
        <f>O89*H89</f>
        <v>0</v>
      </c>
      <c r="Q89" s="205">
        <v>0</v>
      </c>
      <c r="R89" s="205">
        <f>Q89*H89</f>
        <v>0</v>
      </c>
      <c r="S89" s="205">
        <v>0</v>
      </c>
      <c r="T89" s="206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07" t="s">
        <v>113</v>
      </c>
      <c r="AT89" s="207" t="s">
        <v>115</v>
      </c>
      <c r="AU89" s="207" t="s">
        <v>81</v>
      </c>
      <c r="AY89" s="17" t="s">
        <v>114</v>
      </c>
      <c r="BE89" s="208">
        <f>IF(N89="základní",J89,0)</f>
        <v>0</v>
      </c>
      <c r="BF89" s="208">
        <f>IF(N89="snížená",J89,0)</f>
        <v>0</v>
      </c>
      <c r="BG89" s="208">
        <f>IF(N89="zákl. přenesená",J89,0)</f>
        <v>0</v>
      </c>
      <c r="BH89" s="208">
        <f>IF(N89="sníž. přenesená",J89,0)</f>
        <v>0</v>
      </c>
      <c r="BI89" s="208">
        <f>IF(N89="nulová",J89,0)</f>
        <v>0</v>
      </c>
      <c r="BJ89" s="17" t="s">
        <v>81</v>
      </c>
      <c r="BK89" s="208">
        <f>ROUND(I89*H89,2)</f>
        <v>0</v>
      </c>
      <c r="BL89" s="17" t="s">
        <v>113</v>
      </c>
      <c r="BM89" s="207" t="s">
        <v>132</v>
      </c>
    </row>
    <row r="90" s="2" customFormat="1" ht="66.75" customHeight="1">
      <c r="A90" s="38"/>
      <c r="B90" s="39"/>
      <c r="C90" s="196" t="s">
        <v>113</v>
      </c>
      <c r="D90" s="196" t="s">
        <v>115</v>
      </c>
      <c r="E90" s="197" t="s">
        <v>133</v>
      </c>
      <c r="F90" s="198" t="s">
        <v>134</v>
      </c>
      <c r="G90" s="199" t="s">
        <v>118</v>
      </c>
      <c r="H90" s="200">
        <v>34</v>
      </c>
      <c r="I90" s="201"/>
      <c r="J90" s="202">
        <f>ROUND(I90*H90,2)</f>
        <v>0</v>
      </c>
      <c r="K90" s="198" t="s">
        <v>119</v>
      </c>
      <c r="L90" s="44"/>
      <c r="M90" s="203" t="s">
        <v>21</v>
      </c>
      <c r="N90" s="204" t="s">
        <v>44</v>
      </c>
      <c r="O90" s="84"/>
      <c r="P90" s="205">
        <f>O90*H90</f>
        <v>0</v>
      </c>
      <c r="Q90" s="205">
        <v>0</v>
      </c>
      <c r="R90" s="205">
        <f>Q90*H90</f>
        <v>0</v>
      </c>
      <c r="S90" s="205">
        <v>0</v>
      </c>
      <c r="T90" s="206">
        <f>S90*H90</f>
        <v>0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R90" s="207" t="s">
        <v>113</v>
      </c>
      <c r="AT90" s="207" t="s">
        <v>115</v>
      </c>
      <c r="AU90" s="207" t="s">
        <v>81</v>
      </c>
      <c r="AY90" s="17" t="s">
        <v>114</v>
      </c>
      <c r="BE90" s="208">
        <f>IF(N90="základní",J90,0)</f>
        <v>0</v>
      </c>
      <c r="BF90" s="208">
        <f>IF(N90="snížená",J90,0)</f>
        <v>0</v>
      </c>
      <c r="BG90" s="208">
        <f>IF(N90="zákl. přenesená",J90,0)</f>
        <v>0</v>
      </c>
      <c r="BH90" s="208">
        <f>IF(N90="sníž. přenesená",J90,0)</f>
        <v>0</v>
      </c>
      <c r="BI90" s="208">
        <f>IF(N90="nulová",J90,0)</f>
        <v>0</v>
      </c>
      <c r="BJ90" s="17" t="s">
        <v>81</v>
      </c>
      <c r="BK90" s="208">
        <f>ROUND(I90*H90,2)</f>
        <v>0</v>
      </c>
      <c r="BL90" s="17" t="s">
        <v>113</v>
      </c>
      <c r="BM90" s="207" t="s">
        <v>135</v>
      </c>
    </row>
    <row r="91" s="12" customFormat="1">
      <c r="A91" s="12"/>
      <c r="B91" s="209"/>
      <c r="C91" s="210"/>
      <c r="D91" s="211" t="s">
        <v>121</v>
      </c>
      <c r="E91" s="212" t="s">
        <v>21</v>
      </c>
      <c r="F91" s="213" t="s">
        <v>136</v>
      </c>
      <c r="G91" s="210"/>
      <c r="H91" s="214">
        <v>27</v>
      </c>
      <c r="I91" s="215"/>
      <c r="J91" s="210"/>
      <c r="K91" s="210"/>
      <c r="L91" s="216"/>
      <c r="M91" s="217"/>
      <c r="N91" s="218"/>
      <c r="O91" s="218"/>
      <c r="P91" s="218"/>
      <c r="Q91" s="218"/>
      <c r="R91" s="218"/>
      <c r="S91" s="218"/>
      <c r="T91" s="219"/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T91" s="220" t="s">
        <v>121</v>
      </c>
      <c r="AU91" s="220" t="s">
        <v>81</v>
      </c>
      <c r="AV91" s="12" t="s">
        <v>83</v>
      </c>
      <c r="AW91" s="12" t="s">
        <v>34</v>
      </c>
      <c r="AX91" s="12" t="s">
        <v>73</v>
      </c>
      <c r="AY91" s="220" t="s">
        <v>114</v>
      </c>
    </row>
    <row r="92" s="12" customFormat="1">
      <c r="A92" s="12"/>
      <c r="B92" s="209"/>
      <c r="C92" s="210"/>
      <c r="D92" s="211" t="s">
        <v>121</v>
      </c>
      <c r="E92" s="212" t="s">
        <v>21</v>
      </c>
      <c r="F92" s="213" t="s">
        <v>137</v>
      </c>
      <c r="G92" s="210"/>
      <c r="H92" s="214">
        <v>6</v>
      </c>
      <c r="I92" s="215"/>
      <c r="J92" s="210"/>
      <c r="K92" s="210"/>
      <c r="L92" s="216"/>
      <c r="M92" s="217"/>
      <c r="N92" s="218"/>
      <c r="O92" s="218"/>
      <c r="P92" s="218"/>
      <c r="Q92" s="218"/>
      <c r="R92" s="218"/>
      <c r="S92" s="218"/>
      <c r="T92" s="219"/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T92" s="220" t="s">
        <v>121</v>
      </c>
      <c r="AU92" s="220" t="s">
        <v>81</v>
      </c>
      <c r="AV92" s="12" t="s">
        <v>83</v>
      </c>
      <c r="AW92" s="12" t="s">
        <v>34</v>
      </c>
      <c r="AX92" s="12" t="s">
        <v>73</v>
      </c>
      <c r="AY92" s="220" t="s">
        <v>114</v>
      </c>
    </row>
    <row r="93" s="12" customFormat="1">
      <c r="A93" s="12"/>
      <c r="B93" s="209"/>
      <c r="C93" s="210"/>
      <c r="D93" s="211" t="s">
        <v>121</v>
      </c>
      <c r="E93" s="212" t="s">
        <v>21</v>
      </c>
      <c r="F93" s="213" t="s">
        <v>138</v>
      </c>
      <c r="G93" s="210"/>
      <c r="H93" s="214">
        <v>1</v>
      </c>
      <c r="I93" s="215"/>
      <c r="J93" s="210"/>
      <c r="K93" s="210"/>
      <c r="L93" s="216"/>
      <c r="M93" s="217"/>
      <c r="N93" s="218"/>
      <c r="O93" s="218"/>
      <c r="P93" s="218"/>
      <c r="Q93" s="218"/>
      <c r="R93" s="218"/>
      <c r="S93" s="218"/>
      <c r="T93" s="219"/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T93" s="220" t="s">
        <v>121</v>
      </c>
      <c r="AU93" s="220" t="s">
        <v>81</v>
      </c>
      <c r="AV93" s="12" t="s">
        <v>83</v>
      </c>
      <c r="AW93" s="12" t="s">
        <v>34</v>
      </c>
      <c r="AX93" s="12" t="s">
        <v>73</v>
      </c>
      <c r="AY93" s="220" t="s">
        <v>114</v>
      </c>
    </row>
    <row r="94" s="13" customFormat="1">
      <c r="A94" s="13"/>
      <c r="B94" s="221"/>
      <c r="C94" s="222"/>
      <c r="D94" s="211" t="s">
        <v>121</v>
      </c>
      <c r="E94" s="223" t="s">
        <v>21</v>
      </c>
      <c r="F94" s="224" t="s">
        <v>124</v>
      </c>
      <c r="G94" s="222"/>
      <c r="H94" s="225">
        <v>34</v>
      </c>
      <c r="I94" s="226"/>
      <c r="J94" s="222"/>
      <c r="K94" s="222"/>
      <c r="L94" s="227"/>
      <c r="M94" s="228"/>
      <c r="N94" s="229"/>
      <c r="O94" s="229"/>
      <c r="P94" s="229"/>
      <c r="Q94" s="229"/>
      <c r="R94" s="229"/>
      <c r="S94" s="229"/>
      <c r="T94" s="230"/>
      <c r="U94" s="13"/>
      <c r="V94" s="13"/>
      <c r="W94" s="13"/>
      <c r="X94" s="13"/>
      <c r="Y94" s="13"/>
      <c r="Z94" s="13"/>
      <c r="AA94" s="13"/>
      <c r="AB94" s="13"/>
      <c r="AC94" s="13"/>
      <c r="AD94" s="13"/>
      <c r="AE94" s="13"/>
      <c r="AT94" s="231" t="s">
        <v>121</v>
      </c>
      <c r="AU94" s="231" t="s">
        <v>81</v>
      </c>
      <c r="AV94" s="13" t="s">
        <v>113</v>
      </c>
      <c r="AW94" s="13" t="s">
        <v>34</v>
      </c>
      <c r="AX94" s="13" t="s">
        <v>81</v>
      </c>
      <c r="AY94" s="231" t="s">
        <v>114</v>
      </c>
    </row>
    <row r="95" s="2" customFormat="1" ht="66.75" customHeight="1">
      <c r="A95" s="38"/>
      <c r="B95" s="39"/>
      <c r="C95" s="196" t="s">
        <v>139</v>
      </c>
      <c r="D95" s="196" t="s">
        <v>115</v>
      </c>
      <c r="E95" s="197" t="s">
        <v>140</v>
      </c>
      <c r="F95" s="198" t="s">
        <v>141</v>
      </c>
      <c r="G95" s="199" t="s">
        <v>118</v>
      </c>
      <c r="H95" s="200">
        <v>1</v>
      </c>
      <c r="I95" s="201"/>
      <c r="J95" s="202">
        <f>ROUND(I95*H95,2)</f>
        <v>0</v>
      </c>
      <c r="K95" s="198" t="s">
        <v>119</v>
      </c>
      <c r="L95" s="44"/>
      <c r="M95" s="203" t="s">
        <v>21</v>
      </c>
      <c r="N95" s="204" t="s">
        <v>44</v>
      </c>
      <c r="O95" s="84"/>
      <c r="P95" s="205">
        <f>O95*H95</f>
        <v>0</v>
      </c>
      <c r="Q95" s="205">
        <v>0</v>
      </c>
      <c r="R95" s="205">
        <f>Q95*H95</f>
        <v>0</v>
      </c>
      <c r="S95" s="205">
        <v>0</v>
      </c>
      <c r="T95" s="206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07" t="s">
        <v>113</v>
      </c>
      <c r="AT95" s="207" t="s">
        <v>115</v>
      </c>
      <c r="AU95" s="207" t="s">
        <v>81</v>
      </c>
      <c r="AY95" s="17" t="s">
        <v>114</v>
      </c>
      <c r="BE95" s="208">
        <f>IF(N95="základní",J95,0)</f>
        <v>0</v>
      </c>
      <c r="BF95" s="208">
        <f>IF(N95="snížená",J95,0)</f>
        <v>0</v>
      </c>
      <c r="BG95" s="208">
        <f>IF(N95="zákl. přenesená",J95,0)</f>
        <v>0</v>
      </c>
      <c r="BH95" s="208">
        <f>IF(N95="sníž. přenesená",J95,0)</f>
        <v>0</v>
      </c>
      <c r="BI95" s="208">
        <f>IF(N95="nulová",J95,0)</f>
        <v>0</v>
      </c>
      <c r="BJ95" s="17" t="s">
        <v>81</v>
      </c>
      <c r="BK95" s="208">
        <f>ROUND(I95*H95,2)</f>
        <v>0</v>
      </c>
      <c r="BL95" s="17" t="s">
        <v>113</v>
      </c>
      <c r="BM95" s="207" t="s">
        <v>142</v>
      </c>
    </row>
    <row r="96" s="2" customFormat="1" ht="55.5" customHeight="1">
      <c r="A96" s="38"/>
      <c r="B96" s="39"/>
      <c r="C96" s="196" t="s">
        <v>143</v>
      </c>
      <c r="D96" s="196" t="s">
        <v>115</v>
      </c>
      <c r="E96" s="197" t="s">
        <v>144</v>
      </c>
      <c r="F96" s="198" t="s">
        <v>145</v>
      </c>
      <c r="G96" s="199" t="s">
        <v>118</v>
      </c>
      <c r="H96" s="200">
        <v>17</v>
      </c>
      <c r="I96" s="201"/>
      <c r="J96" s="202">
        <f>ROUND(I96*H96,2)</f>
        <v>0</v>
      </c>
      <c r="K96" s="198" t="s">
        <v>119</v>
      </c>
      <c r="L96" s="44"/>
      <c r="M96" s="203" t="s">
        <v>21</v>
      </c>
      <c r="N96" s="204" t="s">
        <v>44</v>
      </c>
      <c r="O96" s="84"/>
      <c r="P96" s="205">
        <f>O96*H96</f>
        <v>0</v>
      </c>
      <c r="Q96" s="205">
        <v>0</v>
      </c>
      <c r="R96" s="205">
        <f>Q96*H96</f>
        <v>0</v>
      </c>
      <c r="S96" s="205">
        <v>0</v>
      </c>
      <c r="T96" s="206">
        <f>S96*H96</f>
        <v>0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07" t="s">
        <v>113</v>
      </c>
      <c r="AT96" s="207" t="s">
        <v>115</v>
      </c>
      <c r="AU96" s="207" t="s">
        <v>81</v>
      </c>
      <c r="AY96" s="17" t="s">
        <v>114</v>
      </c>
      <c r="BE96" s="208">
        <f>IF(N96="základní",J96,0)</f>
        <v>0</v>
      </c>
      <c r="BF96" s="208">
        <f>IF(N96="snížená",J96,0)</f>
        <v>0</v>
      </c>
      <c r="BG96" s="208">
        <f>IF(N96="zákl. přenesená",J96,0)</f>
        <v>0</v>
      </c>
      <c r="BH96" s="208">
        <f>IF(N96="sníž. přenesená",J96,0)</f>
        <v>0</v>
      </c>
      <c r="BI96" s="208">
        <f>IF(N96="nulová",J96,0)</f>
        <v>0</v>
      </c>
      <c r="BJ96" s="17" t="s">
        <v>81</v>
      </c>
      <c r="BK96" s="208">
        <f>ROUND(I96*H96,2)</f>
        <v>0</v>
      </c>
      <c r="BL96" s="17" t="s">
        <v>113</v>
      </c>
      <c r="BM96" s="207" t="s">
        <v>146</v>
      </c>
    </row>
    <row r="97" s="12" customFormat="1">
      <c r="A97" s="12"/>
      <c r="B97" s="209"/>
      <c r="C97" s="210"/>
      <c r="D97" s="211" t="s">
        <v>121</v>
      </c>
      <c r="E97" s="212" t="s">
        <v>21</v>
      </c>
      <c r="F97" s="213" t="s">
        <v>147</v>
      </c>
      <c r="G97" s="210"/>
      <c r="H97" s="214">
        <v>17</v>
      </c>
      <c r="I97" s="215"/>
      <c r="J97" s="210"/>
      <c r="K97" s="210"/>
      <c r="L97" s="216"/>
      <c r="M97" s="217"/>
      <c r="N97" s="218"/>
      <c r="O97" s="218"/>
      <c r="P97" s="218"/>
      <c r="Q97" s="218"/>
      <c r="R97" s="218"/>
      <c r="S97" s="218"/>
      <c r="T97" s="219"/>
      <c r="U97" s="12"/>
      <c r="V97" s="12"/>
      <c r="W97" s="12"/>
      <c r="X97" s="12"/>
      <c r="Y97" s="12"/>
      <c r="Z97" s="12"/>
      <c r="AA97" s="12"/>
      <c r="AB97" s="12"/>
      <c r="AC97" s="12"/>
      <c r="AD97" s="12"/>
      <c r="AE97" s="12"/>
      <c r="AT97" s="220" t="s">
        <v>121</v>
      </c>
      <c r="AU97" s="220" t="s">
        <v>81</v>
      </c>
      <c r="AV97" s="12" t="s">
        <v>83</v>
      </c>
      <c r="AW97" s="12" t="s">
        <v>34</v>
      </c>
      <c r="AX97" s="12" t="s">
        <v>73</v>
      </c>
      <c r="AY97" s="220" t="s">
        <v>114</v>
      </c>
    </row>
    <row r="98" s="13" customFormat="1">
      <c r="A98" s="13"/>
      <c r="B98" s="221"/>
      <c r="C98" s="222"/>
      <c r="D98" s="211" t="s">
        <v>121</v>
      </c>
      <c r="E98" s="223" t="s">
        <v>21</v>
      </c>
      <c r="F98" s="224" t="s">
        <v>124</v>
      </c>
      <c r="G98" s="222"/>
      <c r="H98" s="225">
        <v>17</v>
      </c>
      <c r="I98" s="226"/>
      <c r="J98" s="222"/>
      <c r="K98" s="222"/>
      <c r="L98" s="227"/>
      <c r="M98" s="228"/>
      <c r="N98" s="229"/>
      <c r="O98" s="229"/>
      <c r="P98" s="229"/>
      <c r="Q98" s="229"/>
      <c r="R98" s="229"/>
      <c r="S98" s="229"/>
      <c r="T98" s="230"/>
      <c r="U98" s="13"/>
      <c r="V98" s="13"/>
      <c r="W98" s="13"/>
      <c r="X98" s="13"/>
      <c r="Y98" s="13"/>
      <c r="Z98" s="13"/>
      <c r="AA98" s="13"/>
      <c r="AB98" s="13"/>
      <c r="AC98" s="13"/>
      <c r="AD98" s="13"/>
      <c r="AE98" s="13"/>
      <c r="AT98" s="231" t="s">
        <v>121</v>
      </c>
      <c r="AU98" s="231" t="s">
        <v>81</v>
      </c>
      <c r="AV98" s="13" t="s">
        <v>113</v>
      </c>
      <c r="AW98" s="13" t="s">
        <v>34</v>
      </c>
      <c r="AX98" s="13" t="s">
        <v>81</v>
      </c>
      <c r="AY98" s="231" t="s">
        <v>114</v>
      </c>
    </row>
    <row r="99" s="2" customFormat="1" ht="62.7" customHeight="1">
      <c r="A99" s="38"/>
      <c r="B99" s="39"/>
      <c r="C99" s="196" t="s">
        <v>148</v>
      </c>
      <c r="D99" s="196" t="s">
        <v>115</v>
      </c>
      <c r="E99" s="197" t="s">
        <v>149</v>
      </c>
      <c r="F99" s="198" t="s">
        <v>150</v>
      </c>
      <c r="G99" s="199" t="s">
        <v>118</v>
      </c>
      <c r="H99" s="200">
        <v>2</v>
      </c>
      <c r="I99" s="201"/>
      <c r="J99" s="202">
        <f>ROUND(I99*H99,2)</f>
        <v>0</v>
      </c>
      <c r="K99" s="198" t="s">
        <v>119</v>
      </c>
      <c r="L99" s="44"/>
      <c r="M99" s="203" t="s">
        <v>21</v>
      </c>
      <c r="N99" s="204" t="s">
        <v>44</v>
      </c>
      <c r="O99" s="84"/>
      <c r="P99" s="205">
        <f>O99*H99</f>
        <v>0</v>
      </c>
      <c r="Q99" s="205">
        <v>0</v>
      </c>
      <c r="R99" s="205">
        <f>Q99*H99</f>
        <v>0</v>
      </c>
      <c r="S99" s="205">
        <v>0</v>
      </c>
      <c r="T99" s="206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07" t="s">
        <v>113</v>
      </c>
      <c r="AT99" s="207" t="s">
        <v>115</v>
      </c>
      <c r="AU99" s="207" t="s">
        <v>81</v>
      </c>
      <c r="AY99" s="17" t="s">
        <v>114</v>
      </c>
      <c r="BE99" s="208">
        <f>IF(N99="základní",J99,0)</f>
        <v>0</v>
      </c>
      <c r="BF99" s="208">
        <f>IF(N99="snížená",J99,0)</f>
        <v>0</v>
      </c>
      <c r="BG99" s="208">
        <f>IF(N99="zákl. přenesená",J99,0)</f>
        <v>0</v>
      </c>
      <c r="BH99" s="208">
        <f>IF(N99="sníž. přenesená",J99,0)</f>
        <v>0</v>
      </c>
      <c r="BI99" s="208">
        <f>IF(N99="nulová",J99,0)</f>
        <v>0</v>
      </c>
      <c r="BJ99" s="17" t="s">
        <v>81</v>
      </c>
      <c r="BK99" s="208">
        <f>ROUND(I99*H99,2)</f>
        <v>0</v>
      </c>
      <c r="BL99" s="17" t="s">
        <v>113</v>
      </c>
      <c r="BM99" s="207" t="s">
        <v>151</v>
      </c>
    </row>
    <row r="100" s="12" customFormat="1">
      <c r="A100" s="12"/>
      <c r="B100" s="209"/>
      <c r="C100" s="210"/>
      <c r="D100" s="211" t="s">
        <v>121</v>
      </c>
      <c r="E100" s="212" t="s">
        <v>21</v>
      </c>
      <c r="F100" s="213" t="s">
        <v>152</v>
      </c>
      <c r="G100" s="210"/>
      <c r="H100" s="214">
        <v>2</v>
      </c>
      <c r="I100" s="215"/>
      <c r="J100" s="210"/>
      <c r="K100" s="210"/>
      <c r="L100" s="216"/>
      <c r="M100" s="217"/>
      <c r="N100" s="218"/>
      <c r="O100" s="218"/>
      <c r="P100" s="218"/>
      <c r="Q100" s="218"/>
      <c r="R100" s="218"/>
      <c r="S100" s="218"/>
      <c r="T100" s="219"/>
      <c r="U100" s="12"/>
      <c r="V100" s="12"/>
      <c r="W100" s="12"/>
      <c r="X100" s="12"/>
      <c r="Y100" s="12"/>
      <c r="Z100" s="12"/>
      <c r="AA100" s="12"/>
      <c r="AB100" s="12"/>
      <c r="AC100" s="12"/>
      <c r="AD100" s="12"/>
      <c r="AE100" s="12"/>
      <c r="AT100" s="220" t="s">
        <v>121</v>
      </c>
      <c r="AU100" s="220" t="s">
        <v>81</v>
      </c>
      <c r="AV100" s="12" t="s">
        <v>83</v>
      </c>
      <c r="AW100" s="12" t="s">
        <v>34</v>
      </c>
      <c r="AX100" s="12" t="s">
        <v>73</v>
      </c>
      <c r="AY100" s="220" t="s">
        <v>114</v>
      </c>
    </row>
    <row r="101" s="13" customFormat="1">
      <c r="A101" s="13"/>
      <c r="B101" s="221"/>
      <c r="C101" s="222"/>
      <c r="D101" s="211" t="s">
        <v>121</v>
      </c>
      <c r="E101" s="223" t="s">
        <v>21</v>
      </c>
      <c r="F101" s="224" t="s">
        <v>124</v>
      </c>
      <c r="G101" s="222"/>
      <c r="H101" s="225">
        <v>2</v>
      </c>
      <c r="I101" s="226"/>
      <c r="J101" s="222"/>
      <c r="K101" s="222"/>
      <c r="L101" s="227"/>
      <c r="M101" s="228"/>
      <c r="N101" s="229"/>
      <c r="O101" s="229"/>
      <c r="P101" s="229"/>
      <c r="Q101" s="229"/>
      <c r="R101" s="229"/>
      <c r="S101" s="229"/>
      <c r="T101" s="230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31" t="s">
        <v>121</v>
      </c>
      <c r="AU101" s="231" t="s">
        <v>81</v>
      </c>
      <c r="AV101" s="13" t="s">
        <v>113</v>
      </c>
      <c r="AW101" s="13" t="s">
        <v>34</v>
      </c>
      <c r="AX101" s="13" t="s">
        <v>81</v>
      </c>
      <c r="AY101" s="231" t="s">
        <v>114</v>
      </c>
    </row>
    <row r="102" s="2" customFormat="1" ht="66.75" customHeight="1">
      <c r="A102" s="38"/>
      <c r="B102" s="39"/>
      <c r="C102" s="196" t="s">
        <v>153</v>
      </c>
      <c r="D102" s="196" t="s">
        <v>115</v>
      </c>
      <c r="E102" s="197" t="s">
        <v>154</v>
      </c>
      <c r="F102" s="198" t="s">
        <v>155</v>
      </c>
      <c r="G102" s="199" t="s">
        <v>118</v>
      </c>
      <c r="H102" s="200">
        <v>1</v>
      </c>
      <c r="I102" s="201"/>
      <c r="J102" s="202">
        <f>ROUND(I102*H102,2)</f>
        <v>0</v>
      </c>
      <c r="K102" s="198" t="s">
        <v>119</v>
      </c>
      <c r="L102" s="44"/>
      <c r="M102" s="203" t="s">
        <v>21</v>
      </c>
      <c r="N102" s="204" t="s">
        <v>44</v>
      </c>
      <c r="O102" s="84"/>
      <c r="P102" s="205">
        <f>O102*H102</f>
        <v>0</v>
      </c>
      <c r="Q102" s="205">
        <v>0</v>
      </c>
      <c r="R102" s="205">
        <f>Q102*H102</f>
        <v>0</v>
      </c>
      <c r="S102" s="205">
        <v>0</v>
      </c>
      <c r="T102" s="206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07" t="s">
        <v>113</v>
      </c>
      <c r="AT102" s="207" t="s">
        <v>115</v>
      </c>
      <c r="AU102" s="207" t="s">
        <v>81</v>
      </c>
      <c r="AY102" s="17" t="s">
        <v>114</v>
      </c>
      <c r="BE102" s="208">
        <f>IF(N102="základní",J102,0)</f>
        <v>0</v>
      </c>
      <c r="BF102" s="208">
        <f>IF(N102="snížená",J102,0)</f>
        <v>0</v>
      </c>
      <c r="BG102" s="208">
        <f>IF(N102="zákl. přenesená",J102,0)</f>
        <v>0</v>
      </c>
      <c r="BH102" s="208">
        <f>IF(N102="sníž. přenesená",J102,0)</f>
        <v>0</v>
      </c>
      <c r="BI102" s="208">
        <f>IF(N102="nulová",J102,0)</f>
        <v>0</v>
      </c>
      <c r="BJ102" s="17" t="s">
        <v>81</v>
      </c>
      <c r="BK102" s="208">
        <f>ROUND(I102*H102,2)</f>
        <v>0</v>
      </c>
      <c r="BL102" s="17" t="s">
        <v>113</v>
      </c>
      <c r="BM102" s="207" t="s">
        <v>156</v>
      </c>
    </row>
    <row r="103" s="2" customFormat="1" ht="55.5" customHeight="1">
      <c r="A103" s="38"/>
      <c r="B103" s="39"/>
      <c r="C103" s="196" t="s">
        <v>157</v>
      </c>
      <c r="D103" s="196" t="s">
        <v>115</v>
      </c>
      <c r="E103" s="197" t="s">
        <v>158</v>
      </c>
      <c r="F103" s="198" t="s">
        <v>159</v>
      </c>
      <c r="G103" s="199" t="s">
        <v>118</v>
      </c>
      <c r="H103" s="200">
        <v>1</v>
      </c>
      <c r="I103" s="201"/>
      <c r="J103" s="202">
        <f>ROUND(I103*H103,2)</f>
        <v>0</v>
      </c>
      <c r="K103" s="198" t="s">
        <v>119</v>
      </c>
      <c r="L103" s="44"/>
      <c r="M103" s="203" t="s">
        <v>21</v>
      </c>
      <c r="N103" s="204" t="s">
        <v>44</v>
      </c>
      <c r="O103" s="84"/>
      <c r="P103" s="205">
        <f>O103*H103</f>
        <v>0</v>
      </c>
      <c r="Q103" s="205">
        <v>0</v>
      </c>
      <c r="R103" s="205">
        <f>Q103*H103</f>
        <v>0</v>
      </c>
      <c r="S103" s="205">
        <v>0</v>
      </c>
      <c r="T103" s="206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07" t="s">
        <v>113</v>
      </c>
      <c r="AT103" s="207" t="s">
        <v>115</v>
      </c>
      <c r="AU103" s="207" t="s">
        <v>81</v>
      </c>
      <c r="AY103" s="17" t="s">
        <v>114</v>
      </c>
      <c r="BE103" s="208">
        <f>IF(N103="základní",J103,0)</f>
        <v>0</v>
      </c>
      <c r="BF103" s="208">
        <f>IF(N103="snížená",J103,0)</f>
        <v>0</v>
      </c>
      <c r="BG103" s="208">
        <f>IF(N103="zákl. přenesená",J103,0)</f>
        <v>0</v>
      </c>
      <c r="BH103" s="208">
        <f>IF(N103="sníž. přenesená",J103,0)</f>
        <v>0</v>
      </c>
      <c r="BI103" s="208">
        <f>IF(N103="nulová",J103,0)</f>
        <v>0</v>
      </c>
      <c r="BJ103" s="17" t="s">
        <v>81</v>
      </c>
      <c r="BK103" s="208">
        <f>ROUND(I103*H103,2)</f>
        <v>0</v>
      </c>
      <c r="BL103" s="17" t="s">
        <v>113</v>
      </c>
      <c r="BM103" s="207" t="s">
        <v>160</v>
      </c>
    </row>
    <row r="104" s="2" customFormat="1" ht="55.5" customHeight="1">
      <c r="A104" s="38"/>
      <c r="B104" s="39"/>
      <c r="C104" s="196" t="s">
        <v>161</v>
      </c>
      <c r="D104" s="196" t="s">
        <v>115</v>
      </c>
      <c r="E104" s="197" t="s">
        <v>162</v>
      </c>
      <c r="F104" s="198" t="s">
        <v>163</v>
      </c>
      <c r="G104" s="199" t="s">
        <v>118</v>
      </c>
      <c r="H104" s="200">
        <v>1</v>
      </c>
      <c r="I104" s="201"/>
      <c r="J104" s="202">
        <f>ROUND(I104*H104,2)</f>
        <v>0</v>
      </c>
      <c r="K104" s="198" t="s">
        <v>119</v>
      </c>
      <c r="L104" s="44"/>
      <c r="M104" s="203" t="s">
        <v>21</v>
      </c>
      <c r="N104" s="204" t="s">
        <v>44</v>
      </c>
      <c r="O104" s="84"/>
      <c r="P104" s="205">
        <f>O104*H104</f>
        <v>0</v>
      </c>
      <c r="Q104" s="205">
        <v>0</v>
      </c>
      <c r="R104" s="205">
        <f>Q104*H104</f>
        <v>0</v>
      </c>
      <c r="S104" s="205">
        <v>0</v>
      </c>
      <c r="T104" s="206">
        <f>S104*H104</f>
        <v>0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07" t="s">
        <v>113</v>
      </c>
      <c r="AT104" s="207" t="s">
        <v>115</v>
      </c>
      <c r="AU104" s="207" t="s">
        <v>81</v>
      </c>
      <c r="AY104" s="17" t="s">
        <v>114</v>
      </c>
      <c r="BE104" s="208">
        <f>IF(N104="základní",J104,0)</f>
        <v>0</v>
      </c>
      <c r="BF104" s="208">
        <f>IF(N104="snížená",J104,0)</f>
        <v>0</v>
      </c>
      <c r="BG104" s="208">
        <f>IF(N104="zákl. přenesená",J104,0)</f>
        <v>0</v>
      </c>
      <c r="BH104" s="208">
        <f>IF(N104="sníž. přenesená",J104,0)</f>
        <v>0</v>
      </c>
      <c r="BI104" s="208">
        <f>IF(N104="nulová",J104,0)</f>
        <v>0</v>
      </c>
      <c r="BJ104" s="17" t="s">
        <v>81</v>
      </c>
      <c r="BK104" s="208">
        <f>ROUND(I104*H104,2)</f>
        <v>0</v>
      </c>
      <c r="BL104" s="17" t="s">
        <v>113</v>
      </c>
      <c r="BM104" s="207" t="s">
        <v>164</v>
      </c>
    </row>
    <row r="105" s="2" customFormat="1" ht="55.5" customHeight="1">
      <c r="A105" s="38"/>
      <c r="B105" s="39"/>
      <c r="C105" s="196" t="s">
        <v>165</v>
      </c>
      <c r="D105" s="196" t="s">
        <v>115</v>
      </c>
      <c r="E105" s="197" t="s">
        <v>166</v>
      </c>
      <c r="F105" s="198" t="s">
        <v>167</v>
      </c>
      <c r="G105" s="199" t="s">
        <v>118</v>
      </c>
      <c r="H105" s="200">
        <v>1</v>
      </c>
      <c r="I105" s="201"/>
      <c r="J105" s="202">
        <f>ROUND(I105*H105,2)</f>
        <v>0</v>
      </c>
      <c r="K105" s="198" t="s">
        <v>119</v>
      </c>
      <c r="L105" s="44"/>
      <c r="M105" s="203" t="s">
        <v>21</v>
      </c>
      <c r="N105" s="204" t="s">
        <v>44</v>
      </c>
      <c r="O105" s="84"/>
      <c r="P105" s="205">
        <f>O105*H105</f>
        <v>0</v>
      </c>
      <c r="Q105" s="205">
        <v>0</v>
      </c>
      <c r="R105" s="205">
        <f>Q105*H105</f>
        <v>0</v>
      </c>
      <c r="S105" s="205">
        <v>0</v>
      </c>
      <c r="T105" s="206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07" t="s">
        <v>113</v>
      </c>
      <c r="AT105" s="207" t="s">
        <v>115</v>
      </c>
      <c r="AU105" s="207" t="s">
        <v>81</v>
      </c>
      <c r="AY105" s="17" t="s">
        <v>114</v>
      </c>
      <c r="BE105" s="208">
        <f>IF(N105="základní",J105,0)</f>
        <v>0</v>
      </c>
      <c r="BF105" s="208">
        <f>IF(N105="snížená",J105,0)</f>
        <v>0</v>
      </c>
      <c r="BG105" s="208">
        <f>IF(N105="zákl. přenesená",J105,0)</f>
        <v>0</v>
      </c>
      <c r="BH105" s="208">
        <f>IF(N105="sníž. přenesená",J105,0)</f>
        <v>0</v>
      </c>
      <c r="BI105" s="208">
        <f>IF(N105="nulová",J105,0)</f>
        <v>0</v>
      </c>
      <c r="BJ105" s="17" t="s">
        <v>81</v>
      </c>
      <c r="BK105" s="208">
        <f>ROUND(I105*H105,2)</f>
        <v>0</v>
      </c>
      <c r="BL105" s="17" t="s">
        <v>113</v>
      </c>
      <c r="BM105" s="207" t="s">
        <v>168</v>
      </c>
    </row>
    <row r="106" s="2" customFormat="1" ht="55.5" customHeight="1">
      <c r="A106" s="38"/>
      <c r="B106" s="39"/>
      <c r="C106" s="196" t="s">
        <v>169</v>
      </c>
      <c r="D106" s="196" t="s">
        <v>115</v>
      </c>
      <c r="E106" s="197" t="s">
        <v>170</v>
      </c>
      <c r="F106" s="198" t="s">
        <v>171</v>
      </c>
      <c r="G106" s="199" t="s">
        <v>118</v>
      </c>
      <c r="H106" s="200">
        <v>3</v>
      </c>
      <c r="I106" s="201"/>
      <c r="J106" s="202">
        <f>ROUND(I106*H106,2)</f>
        <v>0</v>
      </c>
      <c r="K106" s="198" t="s">
        <v>119</v>
      </c>
      <c r="L106" s="44"/>
      <c r="M106" s="203" t="s">
        <v>21</v>
      </c>
      <c r="N106" s="204" t="s">
        <v>44</v>
      </c>
      <c r="O106" s="84"/>
      <c r="P106" s="205">
        <f>O106*H106</f>
        <v>0</v>
      </c>
      <c r="Q106" s="205">
        <v>0</v>
      </c>
      <c r="R106" s="205">
        <f>Q106*H106</f>
        <v>0</v>
      </c>
      <c r="S106" s="205">
        <v>0</v>
      </c>
      <c r="T106" s="206">
        <f>S106*H106</f>
        <v>0</v>
      </c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R106" s="207" t="s">
        <v>113</v>
      </c>
      <c r="AT106" s="207" t="s">
        <v>115</v>
      </c>
      <c r="AU106" s="207" t="s">
        <v>81</v>
      </c>
      <c r="AY106" s="17" t="s">
        <v>114</v>
      </c>
      <c r="BE106" s="208">
        <f>IF(N106="základní",J106,0)</f>
        <v>0</v>
      </c>
      <c r="BF106" s="208">
        <f>IF(N106="snížená",J106,0)</f>
        <v>0</v>
      </c>
      <c r="BG106" s="208">
        <f>IF(N106="zákl. přenesená",J106,0)</f>
        <v>0</v>
      </c>
      <c r="BH106" s="208">
        <f>IF(N106="sníž. přenesená",J106,0)</f>
        <v>0</v>
      </c>
      <c r="BI106" s="208">
        <f>IF(N106="nulová",J106,0)</f>
        <v>0</v>
      </c>
      <c r="BJ106" s="17" t="s">
        <v>81</v>
      </c>
      <c r="BK106" s="208">
        <f>ROUND(I106*H106,2)</f>
        <v>0</v>
      </c>
      <c r="BL106" s="17" t="s">
        <v>113</v>
      </c>
      <c r="BM106" s="207" t="s">
        <v>172</v>
      </c>
    </row>
    <row r="107" s="12" customFormat="1">
      <c r="A107" s="12"/>
      <c r="B107" s="209"/>
      <c r="C107" s="210"/>
      <c r="D107" s="211" t="s">
        <v>121</v>
      </c>
      <c r="E107" s="212" t="s">
        <v>21</v>
      </c>
      <c r="F107" s="213" t="s">
        <v>173</v>
      </c>
      <c r="G107" s="210"/>
      <c r="H107" s="214">
        <v>3</v>
      </c>
      <c r="I107" s="215"/>
      <c r="J107" s="210"/>
      <c r="K107" s="210"/>
      <c r="L107" s="216"/>
      <c r="M107" s="217"/>
      <c r="N107" s="218"/>
      <c r="O107" s="218"/>
      <c r="P107" s="218"/>
      <c r="Q107" s="218"/>
      <c r="R107" s="218"/>
      <c r="S107" s="218"/>
      <c r="T107" s="219"/>
      <c r="U107" s="12"/>
      <c r="V107" s="12"/>
      <c r="W107" s="12"/>
      <c r="X107" s="12"/>
      <c r="Y107" s="12"/>
      <c r="Z107" s="12"/>
      <c r="AA107" s="12"/>
      <c r="AB107" s="12"/>
      <c r="AC107" s="12"/>
      <c r="AD107" s="12"/>
      <c r="AE107" s="12"/>
      <c r="AT107" s="220" t="s">
        <v>121</v>
      </c>
      <c r="AU107" s="220" t="s">
        <v>81</v>
      </c>
      <c r="AV107" s="12" t="s">
        <v>83</v>
      </c>
      <c r="AW107" s="12" t="s">
        <v>34</v>
      </c>
      <c r="AX107" s="12" t="s">
        <v>73</v>
      </c>
      <c r="AY107" s="220" t="s">
        <v>114</v>
      </c>
    </row>
    <row r="108" s="13" customFormat="1">
      <c r="A108" s="13"/>
      <c r="B108" s="221"/>
      <c r="C108" s="222"/>
      <c r="D108" s="211" t="s">
        <v>121</v>
      </c>
      <c r="E108" s="223" t="s">
        <v>21</v>
      </c>
      <c r="F108" s="224" t="s">
        <v>124</v>
      </c>
      <c r="G108" s="222"/>
      <c r="H108" s="225">
        <v>3</v>
      </c>
      <c r="I108" s="226"/>
      <c r="J108" s="222"/>
      <c r="K108" s="222"/>
      <c r="L108" s="227"/>
      <c r="M108" s="228"/>
      <c r="N108" s="229"/>
      <c r="O108" s="229"/>
      <c r="P108" s="229"/>
      <c r="Q108" s="229"/>
      <c r="R108" s="229"/>
      <c r="S108" s="229"/>
      <c r="T108" s="230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31" t="s">
        <v>121</v>
      </c>
      <c r="AU108" s="231" t="s">
        <v>81</v>
      </c>
      <c r="AV108" s="13" t="s">
        <v>113</v>
      </c>
      <c r="AW108" s="13" t="s">
        <v>34</v>
      </c>
      <c r="AX108" s="13" t="s">
        <v>81</v>
      </c>
      <c r="AY108" s="231" t="s">
        <v>114</v>
      </c>
    </row>
    <row r="109" s="2" customFormat="1" ht="55.5" customHeight="1">
      <c r="A109" s="38"/>
      <c r="B109" s="39"/>
      <c r="C109" s="196" t="s">
        <v>174</v>
      </c>
      <c r="D109" s="196" t="s">
        <v>115</v>
      </c>
      <c r="E109" s="197" t="s">
        <v>175</v>
      </c>
      <c r="F109" s="198" t="s">
        <v>176</v>
      </c>
      <c r="G109" s="199" t="s">
        <v>118</v>
      </c>
      <c r="H109" s="200">
        <v>4036</v>
      </c>
      <c r="I109" s="201"/>
      <c r="J109" s="202">
        <f>ROUND(I109*H109,2)</f>
        <v>0</v>
      </c>
      <c r="K109" s="198" t="s">
        <v>119</v>
      </c>
      <c r="L109" s="44"/>
      <c r="M109" s="203" t="s">
        <v>21</v>
      </c>
      <c r="N109" s="204" t="s">
        <v>44</v>
      </c>
      <c r="O109" s="84"/>
      <c r="P109" s="205">
        <f>O109*H109</f>
        <v>0</v>
      </c>
      <c r="Q109" s="205">
        <v>0</v>
      </c>
      <c r="R109" s="205">
        <f>Q109*H109</f>
        <v>0</v>
      </c>
      <c r="S109" s="205">
        <v>0</v>
      </c>
      <c r="T109" s="206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07" t="s">
        <v>113</v>
      </c>
      <c r="AT109" s="207" t="s">
        <v>115</v>
      </c>
      <c r="AU109" s="207" t="s">
        <v>81</v>
      </c>
      <c r="AY109" s="17" t="s">
        <v>114</v>
      </c>
      <c r="BE109" s="208">
        <f>IF(N109="základní",J109,0)</f>
        <v>0</v>
      </c>
      <c r="BF109" s="208">
        <f>IF(N109="snížená",J109,0)</f>
        <v>0</v>
      </c>
      <c r="BG109" s="208">
        <f>IF(N109="zákl. přenesená",J109,0)</f>
        <v>0</v>
      </c>
      <c r="BH109" s="208">
        <f>IF(N109="sníž. přenesená",J109,0)</f>
        <v>0</v>
      </c>
      <c r="BI109" s="208">
        <f>IF(N109="nulová",J109,0)</f>
        <v>0</v>
      </c>
      <c r="BJ109" s="17" t="s">
        <v>81</v>
      </c>
      <c r="BK109" s="208">
        <f>ROUND(I109*H109,2)</f>
        <v>0</v>
      </c>
      <c r="BL109" s="17" t="s">
        <v>113</v>
      </c>
      <c r="BM109" s="207" t="s">
        <v>177</v>
      </c>
    </row>
    <row r="110" s="12" customFormat="1">
      <c r="A110" s="12"/>
      <c r="B110" s="209"/>
      <c r="C110" s="210"/>
      <c r="D110" s="211" t="s">
        <v>121</v>
      </c>
      <c r="E110" s="212" t="s">
        <v>21</v>
      </c>
      <c r="F110" s="213" t="s">
        <v>178</v>
      </c>
      <c r="G110" s="210"/>
      <c r="H110" s="214">
        <v>1174</v>
      </c>
      <c r="I110" s="215"/>
      <c r="J110" s="210"/>
      <c r="K110" s="210"/>
      <c r="L110" s="216"/>
      <c r="M110" s="217"/>
      <c r="N110" s="218"/>
      <c r="O110" s="218"/>
      <c r="P110" s="218"/>
      <c r="Q110" s="218"/>
      <c r="R110" s="218"/>
      <c r="S110" s="218"/>
      <c r="T110" s="219"/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T110" s="220" t="s">
        <v>121</v>
      </c>
      <c r="AU110" s="220" t="s">
        <v>81</v>
      </c>
      <c r="AV110" s="12" t="s">
        <v>83</v>
      </c>
      <c r="AW110" s="12" t="s">
        <v>34</v>
      </c>
      <c r="AX110" s="12" t="s">
        <v>73</v>
      </c>
      <c r="AY110" s="220" t="s">
        <v>114</v>
      </c>
    </row>
    <row r="111" s="12" customFormat="1">
      <c r="A111" s="12"/>
      <c r="B111" s="209"/>
      <c r="C111" s="210"/>
      <c r="D111" s="211" t="s">
        <v>121</v>
      </c>
      <c r="E111" s="212" t="s">
        <v>21</v>
      </c>
      <c r="F111" s="213" t="s">
        <v>179</v>
      </c>
      <c r="G111" s="210"/>
      <c r="H111" s="214">
        <v>1972</v>
      </c>
      <c r="I111" s="215"/>
      <c r="J111" s="210"/>
      <c r="K111" s="210"/>
      <c r="L111" s="216"/>
      <c r="M111" s="217"/>
      <c r="N111" s="218"/>
      <c r="O111" s="218"/>
      <c r="P111" s="218"/>
      <c r="Q111" s="218"/>
      <c r="R111" s="218"/>
      <c r="S111" s="218"/>
      <c r="T111" s="219"/>
      <c r="U111" s="12"/>
      <c r="V111" s="12"/>
      <c r="W111" s="12"/>
      <c r="X111" s="12"/>
      <c r="Y111" s="12"/>
      <c r="Z111" s="12"/>
      <c r="AA111" s="12"/>
      <c r="AB111" s="12"/>
      <c r="AC111" s="12"/>
      <c r="AD111" s="12"/>
      <c r="AE111" s="12"/>
      <c r="AT111" s="220" t="s">
        <v>121</v>
      </c>
      <c r="AU111" s="220" t="s">
        <v>81</v>
      </c>
      <c r="AV111" s="12" t="s">
        <v>83</v>
      </c>
      <c r="AW111" s="12" t="s">
        <v>34</v>
      </c>
      <c r="AX111" s="12" t="s">
        <v>73</v>
      </c>
      <c r="AY111" s="220" t="s">
        <v>114</v>
      </c>
    </row>
    <row r="112" s="12" customFormat="1">
      <c r="A112" s="12"/>
      <c r="B112" s="209"/>
      <c r="C112" s="210"/>
      <c r="D112" s="211" t="s">
        <v>121</v>
      </c>
      <c r="E112" s="212" t="s">
        <v>21</v>
      </c>
      <c r="F112" s="213" t="s">
        <v>180</v>
      </c>
      <c r="G112" s="210"/>
      <c r="H112" s="214">
        <v>5</v>
      </c>
      <c r="I112" s="215"/>
      <c r="J112" s="210"/>
      <c r="K112" s="210"/>
      <c r="L112" s="216"/>
      <c r="M112" s="217"/>
      <c r="N112" s="218"/>
      <c r="O112" s="218"/>
      <c r="P112" s="218"/>
      <c r="Q112" s="218"/>
      <c r="R112" s="218"/>
      <c r="S112" s="218"/>
      <c r="T112" s="219"/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T112" s="220" t="s">
        <v>121</v>
      </c>
      <c r="AU112" s="220" t="s">
        <v>81</v>
      </c>
      <c r="AV112" s="12" t="s">
        <v>83</v>
      </c>
      <c r="AW112" s="12" t="s">
        <v>34</v>
      </c>
      <c r="AX112" s="12" t="s">
        <v>73</v>
      </c>
      <c r="AY112" s="220" t="s">
        <v>114</v>
      </c>
    </row>
    <row r="113" s="12" customFormat="1">
      <c r="A113" s="12"/>
      <c r="B113" s="209"/>
      <c r="C113" s="210"/>
      <c r="D113" s="211" t="s">
        <v>121</v>
      </c>
      <c r="E113" s="212" t="s">
        <v>21</v>
      </c>
      <c r="F113" s="213" t="s">
        <v>181</v>
      </c>
      <c r="G113" s="210"/>
      <c r="H113" s="214">
        <v>26</v>
      </c>
      <c r="I113" s="215"/>
      <c r="J113" s="210"/>
      <c r="K113" s="210"/>
      <c r="L113" s="216"/>
      <c r="M113" s="217"/>
      <c r="N113" s="218"/>
      <c r="O113" s="218"/>
      <c r="P113" s="218"/>
      <c r="Q113" s="218"/>
      <c r="R113" s="218"/>
      <c r="S113" s="218"/>
      <c r="T113" s="219"/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T113" s="220" t="s">
        <v>121</v>
      </c>
      <c r="AU113" s="220" t="s">
        <v>81</v>
      </c>
      <c r="AV113" s="12" t="s">
        <v>83</v>
      </c>
      <c r="AW113" s="12" t="s">
        <v>34</v>
      </c>
      <c r="AX113" s="12" t="s">
        <v>73</v>
      </c>
      <c r="AY113" s="220" t="s">
        <v>114</v>
      </c>
    </row>
    <row r="114" s="12" customFormat="1">
      <c r="A114" s="12"/>
      <c r="B114" s="209"/>
      <c r="C114" s="210"/>
      <c r="D114" s="211" t="s">
        <v>121</v>
      </c>
      <c r="E114" s="212" t="s">
        <v>21</v>
      </c>
      <c r="F114" s="213" t="s">
        <v>182</v>
      </c>
      <c r="G114" s="210"/>
      <c r="H114" s="214">
        <v>10</v>
      </c>
      <c r="I114" s="215"/>
      <c r="J114" s="210"/>
      <c r="K114" s="210"/>
      <c r="L114" s="216"/>
      <c r="M114" s="217"/>
      <c r="N114" s="218"/>
      <c r="O114" s="218"/>
      <c r="P114" s="218"/>
      <c r="Q114" s="218"/>
      <c r="R114" s="218"/>
      <c r="S114" s="218"/>
      <c r="T114" s="219"/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T114" s="220" t="s">
        <v>121</v>
      </c>
      <c r="AU114" s="220" t="s">
        <v>81</v>
      </c>
      <c r="AV114" s="12" t="s">
        <v>83</v>
      </c>
      <c r="AW114" s="12" t="s">
        <v>34</v>
      </c>
      <c r="AX114" s="12" t="s">
        <v>73</v>
      </c>
      <c r="AY114" s="220" t="s">
        <v>114</v>
      </c>
    </row>
    <row r="115" s="12" customFormat="1">
      <c r="A115" s="12"/>
      <c r="B115" s="209"/>
      <c r="C115" s="210"/>
      <c r="D115" s="211" t="s">
        <v>121</v>
      </c>
      <c r="E115" s="212" t="s">
        <v>21</v>
      </c>
      <c r="F115" s="213" t="s">
        <v>183</v>
      </c>
      <c r="G115" s="210"/>
      <c r="H115" s="214">
        <v>3</v>
      </c>
      <c r="I115" s="215"/>
      <c r="J115" s="210"/>
      <c r="K115" s="210"/>
      <c r="L115" s="216"/>
      <c r="M115" s="217"/>
      <c r="N115" s="218"/>
      <c r="O115" s="218"/>
      <c r="P115" s="218"/>
      <c r="Q115" s="218"/>
      <c r="R115" s="218"/>
      <c r="S115" s="218"/>
      <c r="T115" s="219"/>
      <c r="U115" s="12"/>
      <c r="V115" s="12"/>
      <c r="W115" s="12"/>
      <c r="X115" s="12"/>
      <c r="Y115" s="12"/>
      <c r="Z115" s="12"/>
      <c r="AA115" s="12"/>
      <c r="AB115" s="12"/>
      <c r="AC115" s="12"/>
      <c r="AD115" s="12"/>
      <c r="AE115" s="12"/>
      <c r="AT115" s="220" t="s">
        <v>121</v>
      </c>
      <c r="AU115" s="220" t="s">
        <v>81</v>
      </c>
      <c r="AV115" s="12" t="s">
        <v>83</v>
      </c>
      <c r="AW115" s="12" t="s">
        <v>34</v>
      </c>
      <c r="AX115" s="12" t="s">
        <v>73</v>
      </c>
      <c r="AY115" s="220" t="s">
        <v>114</v>
      </c>
    </row>
    <row r="116" s="12" customFormat="1">
      <c r="A116" s="12"/>
      <c r="B116" s="209"/>
      <c r="C116" s="210"/>
      <c r="D116" s="211" t="s">
        <v>121</v>
      </c>
      <c r="E116" s="212" t="s">
        <v>21</v>
      </c>
      <c r="F116" s="213" t="s">
        <v>184</v>
      </c>
      <c r="G116" s="210"/>
      <c r="H116" s="214">
        <v>3</v>
      </c>
      <c r="I116" s="215"/>
      <c r="J116" s="210"/>
      <c r="K116" s="210"/>
      <c r="L116" s="216"/>
      <c r="M116" s="217"/>
      <c r="N116" s="218"/>
      <c r="O116" s="218"/>
      <c r="P116" s="218"/>
      <c r="Q116" s="218"/>
      <c r="R116" s="218"/>
      <c r="S116" s="218"/>
      <c r="T116" s="219"/>
      <c r="U116" s="12"/>
      <c r="V116" s="12"/>
      <c r="W116" s="12"/>
      <c r="X116" s="12"/>
      <c r="Y116" s="12"/>
      <c r="Z116" s="12"/>
      <c r="AA116" s="12"/>
      <c r="AB116" s="12"/>
      <c r="AC116" s="12"/>
      <c r="AD116" s="12"/>
      <c r="AE116" s="12"/>
      <c r="AT116" s="220" t="s">
        <v>121</v>
      </c>
      <c r="AU116" s="220" t="s">
        <v>81</v>
      </c>
      <c r="AV116" s="12" t="s">
        <v>83</v>
      </c>
      <c r="AW116" s="12" t="s">
        <v>34</v>
      </c>
      <c r="AX116" s="12" t="s">
        <v>73</v>
      </c>
      <c r="AY116" s="220" t="s">
        <v>114</v>
      </c>
    </row>
    <row r="117" s="12" customFormat="1">
      <c r="A117" s="12"/>
      <c r="B117" s="209"/>
      <c r="C117" s="210"/>
      <c r="D117" s="211" t="s">
        <v>121</v>
      </c>
      <c r="E117" s="212" t="s">
        <v>21</v>
      </c>
      <c r="F117" s="213" t="s">
        <v>185</v>
      </c>
      <c r="G117" s="210"/>
      <c r="H117" s="214">
        <v>32</v>
      </c>
      <c r="I117" s="215"/>
      <c r="J117" s="210"/>
      <c r="K117" s="210"/>
      <c r="L117" s="216"/>
      <c r="M117" s="217"/>
      <c r="N117" s="218"/>
      <c r="O117" s="218"/>
      <c r="P117" s="218"/>
      <c r="Q117" s="218"/>
      <c r="R117" s="218"/>
      <c r="S117" s="218"/>
      <c r="T117" s="219"/>
      <c r="U117" s="12"/>
      <c r="V117" s="12"/>
      <c r="W117" s="12"/>
      <c r="X117" s="12"/>
      <c r="Y117" s="12"/>
      <c r="Z117" s="12"/>
      <c r="AA117" s="12"/>
      <c r="AB117" s="12"/>
      <c r="AC117" s="12"/>
      <c r="AD117" s="12"/>
      <c r="AE117" s="12"/>
      <c r="AT117" s="220" t="s">
        <v>121</v>
      </c>
      <c r="AU117" s="220" t="s">
        <v>81</v>
      </c>
      <c r="AV117" s="12" t="s">
        <v>83</v>
      </c>
      <c r="AW117" s="12" t="s">
        <v>34</v>
      </c>
      <c r="AX117" s="12" t="s">
        <v>73</v>
      </c>
      <c r="AY117" s="220" t="s">
        <v>114</v>
      </c>
    </row>
    <row r="118" s="12" customFormat="1">
      <c r="A118" s="12"/>
      <c r="B118" s="209"/>
      <c r="C118" s="210"/>
      <c r="D118" s="211" t="s">
        <v>121</v>
      </c>
      <c r="E118" s="212" t="s">
        <v>21</v>
      </c>
      <c r="F118" s="213" t="s">
        <v>186</v>
      </c>
      <c r="G118" s="210"/>
      <c r="H118" s="214">
        <v>3</v>
      </c>
      <c r="I118" s="215"/>
      <c r="J118" s="210"/>
      <c r="K118" s="210"/>
      <c r="L118" s="216"/>
      <c r="M118" s="217"/>
      <c r="N118" s="218"/>
      <c r="O118" s="218"/>
      <c r="P118" s="218"/>
      <c r="Q118" s="218"/>
      <c r="R118" s="218"/>
      <c r="S118" s="218"/>
      <c r="T118" s="219"/>
      <c r="U118" s="12"/>
      <c r="V118" s="12"/>
      <c r="W118" s="12"/>
      <c r="X118" s="12"/>
      <c r="Y118" s="12"/>
      <c r="Z118" s="12"/>
      <c r="AA118" s="12"/>
      <c r="AB118" s="12"/>
      <c r="AC118" s="12"/>
      <c r="AD118" s="12"/>
      <c r="AE118" s="12"/>
      <c r="AT118" s="220" t="s">
        <v>121</v>
      </c>
      <c r="AU118" s="220" t="s">
        <v>81</v>
      </c>
      <c r="AV118" s="12" t="s">
        <v>83</v>
      </c>
      <c r="AW118" s="12" t="s">
        <v>34</v>
      </c>
      <c r="AX118" s="12" t="s">
        <v>73</v>
      </c>
      <c r="AY118" s="220" t="s">
        <v>114</v>
      </c>
    </row>
    <row r="119" s="12" customFormat="1">
      <c r="A119" s="12"/>
      <c r="B119" s="209"/>
      <c r="C119" s="210"/>
      <c r="D119" s="211" t="s">
        <v>121</v>
      </c>
      <c r="E119" s="212" t="s">
        <v>21</v>
      </c>
      <c r="F119" s="213" t="s">
        <v>187</v>
      </c>
      <c r="G119" s="210"/>
      <c r="H119" s="214">
        <v>1</v>
      </c>
      <c r="I119" s="215"/>
      <c r="J119" s="210"/>
      <c r="K119" s="210"/>
      <c r="L119" s="216"/>
      <c r="M119" s="217"/>
      <c r="N119" s="218"/>
      <c r="O119" s="218"/>
      <c r="P119" s="218"/>
      <c r="Q119" s="218"/>
      <c r="R119" s="218"/>
      <c r="S119" s="218"/>
      <c r="T119" s="219"/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T119" s="220" t="s">
        <v>121</v>
      </c>
      <c r="AU119" s="220" t="s">
        <v>81</v>
      </c>
      <c r="AV119" s="12" t="s">
        <v>83</v>
      </c>
      <c r="AW119" s="12" t="s">
        <v>34</v>
      </c>
      <c r="AX119" s="12" t="s">
        <v>73</v>
      </c>
      <c r="AY119" s="220" t="s">
        <v>114</v>
      </c>
    </row>
    <row r="120" s="12" customFormat="1">
      <c r="A120" s="12"/>
      <c r="B120" s="209"/>
      <c r="C120" s="210"/>
      <c r="D120" s="211" t="s">
        <v>121</v>
      </c>
      <c r="E120" s="212" t="s">
        <v>21</v>
      </c>
      <c r="F120" s="213" t="s">
        <v>188</v>
      </c>
      <c r="G120" s="210"/>
      <c r="H120" s="214">
        <v>393</v>
      </c>
      <c r="I120" s="215"/>
      <c r="J120" s="210"/>
      <c r="K120" s="210"/>
      <c r="L120" s="216"/>
      <c r="M120" s="217"/>
      <c r="N120" s="218"/>
      <c r="O120" s="218"/>
      <c r="P120" s="218"/>
      <c r="Q120" s="218"/>
      <c r="R120" s="218"/>
      <c r="S120" s="218"/>
      <c r="T120" s="219"/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T120" s="220" t="s">
        <v>121</v>
      </c>
      <c r="AU120" s="220" t="s">
        <v>81</v>
      </c>
      <c r="AV120" s="12" t="s">
        <v>83</v>
      </c>
      <c r="AW120" s="12" t="s">
        <v>34</v>
      </c>
      <c r="AX120" s="12" t="s">
        <v>73</v>
      </c>
      <c r="AY120" s="220" t="s">
        <v>114</v>
      </c>
    </row>
    <row r="121" s="12" customFormat="1">
      <c r="A121" s="12"/>
      <c r="B121" s="209"/>
      <c r="C121" s="210"/>
      <c r="D121" s="211" t="s">
        <v>121</v>
      </c>
      <c r="E121" s="212" t="s">
        <v>21</v>
      </c>
      <c r="F121" s="213" t="s">
        <v>189</v>
      </c>
      <c r="G121" s="210"/>
      <c r="H121" s="214">
        <v>313</v>
      </c>
      <c r="I121" s="215"/>
      <c r="J121" s="210"/>
      <c r="K121" s="210"/>
      <c r="L121" s="216"/>
      <c r="M121" s="217"/>
      <c r="N121" s="218"/>
      <c r="O121" s="218"/>
      <c r="P121" s="218"/>
      <c r="Q121" s="218"/>
      <c r="R121" s="218"/>
      <c r="S121" s="218"/>
      <c r="T121" s="219"/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T121" s="220" t="s">
        <v>121</v>
      </c>
      <c r="AU121" s="220" t="s">
        <v>81</v>
      </c>
      <c r="AV121" s="12" t="s">
        <v>83</v>
      </c>
      <c r="AW121" s="12" t="s">
        <v>34</v>
      </c>
      <c r="AX121" s="12" t="s">
        <v>73</v>
      </c>
      <c r="AY121" s="220" t="s">
        <v>114</v>
      </c>
    </row>
    <row r="122" s="12" customFormat="1">
      <c r="A122" s="12"/>
      <c r="B122" s="209"/>
      <c r="C122" s="210"/>
      <c r="D122" s="211" t="s">
        <v>121</v>
      </c>
      <c r="E122" s="212" t="s">
        <v>21</v>
      </c>
      <c r="F122" s="213" t="s">
        <v>190</v>
      </c>
      <c r="G122" s="210"/>
      <c r="H122" s="214">
        <v>2</v>
      </c>
      <c r="I122" s="215"/>
      <c r="J122" s="210"/>
      <c r="K122" s="210"/>
      <c r="L122" s="216"/>
      <c r="M122" s="217"/>
      <c r="N122" s="218"/>
      <c r="O122" s="218"/>
      <c r="P122" s="218"/>
      <c r="Q122" s="218"/>
      <c r="R122" s="218"/>
      <c r="S122" s="218"/>
      <c r="T122" s="219"/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T122" s="220" t="s">
        <v>121</v>
      </c>
      <c r="AU122" s="220" t="s">
        <v>81</v>
      </c>
      <c r="AV122" s="12" t="s">
        <v>83</v>
      </c>
      <c r="AW122" s="12" t="s">
        <v>34</v>
      </c>
      <c r="AX122" s="12" t="s">
        <v>73</v>
      </c>
      <c r="AY122" s="220" t="s">
        <v>114</v>
      </c>
    </row>
    <row r="123" s="12" customFormat="1">
      <c r="A123" s="12"/>
      <c r="B123" s="209"/>
      <c r="C123" s="210"/>
      <c r="D123" s="211" t="s">
        <v>121</v>
      </c>
      <c r="E123" s="212" t="s">
        <v>21</v>
      </c>
      <c r="F123" s="213" t="s">
        <v>191</v>
      </c>
      <c r="G123" s="210"/>
      <c r="H123" s="214">
        <v>54</v>
      </c>
      <c r="I123" s="215"/>
      <c r="J123" s="210"/>
      <c r="K123" s="210"/>
      <c r="L123" s="216"/>
      <c r="M123" s="217"/>
      <c r="N123" s="218"/>
      <c r="O123" s="218"/>
      <c r="P123" s="218"/>
      <c r="Q123" s="218"/>
      <c r="R123" s="218"/>
      <c r="S123" s="218"/>
      <c r="T123" s="219"/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T123" s="220" t="s">
        <v>121</v>
      </c>
      <c r="AU123" s="220" t="s">
        <v>81</v>
      </c>
      <c r="AV123" s="12" t="s">
        <v>83</v>
      </c>
      <c r="AW123" s="12" t="s">
        <v>34</v>
      </c>
      <c r="AX123" s="12" t="s">
        <v>73</v>
      </c>
      <c r="AY123" s="220" t="s">
        <v>114</v>
      </c>
    </row>
    <row r="124" s="12" customFormat="1">
      <c r="A124" s="12"/>
      <c r="B124" s="209"/>
      <c r="C124" s="210"/>
      <c r="D124" s="211" t="s">
        <v>121</v>
      </c>
      <c r="E124" s="212" t="s">
        <v>21</v>
      </c>
      <c r="F124" s="213" t="s">
        <v>192</v>
      </c>
      <c r="G124" s="210"/>
      <c r="H124" s="214">
        <v>14</v>
      </c>
      <c r="I124" s="215"/>
      <c r="J124" s="210"/>
      <c r="K124" s="210"/>
      <c r="L124" s="216"/>
      <c r="M124" s="217"/>
      <c r="N124" s="218"/>
      <c r="O124" s="218"/>
      <c r="P124" s="218"/>
      <c r="Q124" s="218"/>
      <c r="R124" s="218"/>
      <c r="S124" s="218"/>
      <c r="T124" s="219"/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T124" s="220" t="s">
        <v>121</v>
      </c>
      <c r="AU124" s="220" t="s">
        <v>81</v>
      </c>
      <c r="AV124" s="12" t="s">
        <v>83</v>
      </c>
      <c r="AW124" s="12" t="s">
        <v>34</v>
      </c>
      <c r="AX124" s="12" t="s">
        <v>73</v>
      </c>
      <c r="AY124" s="220" t="s">
        <v>114</v>
      </c>
    </row>
    <row r="125" s="12" customFormat="1">
      <c r="A125" s="12"/>
      <c r="B125" s="209"/>
      <c r="C125" s="210"/>
      <c r="D125" s="211" t="s">
        <v>121</v>
      </c>
      <c r="E125" s="212" t="s">
        <v>21</v>
      </c>
      <c r="F125" s="213" t="s">
        <v>193</v>
      </c>
      <c r="G125" s="210"/>
      <c r="H125" s="214">
        <v>7</v>
      </c>
      <c r="I125" s="215"/>
      <c r="J125" s="210"/>
      <c r="K125" s="210"/>
      <c r="L125" s="216"/>
      <c r="M125" s="217"/>
      <c r="N125" s="218"/>
      <c r="O125" s="218"/>
      <c r="P125" s="218"/>
      <c r="Q125" s="218"/>
      <c r="R125" s="218"/>
      <c r="S125" s="218"/>
      <c r="T125" s="219"/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T125" s="220" t="s">
        <v>121</v>
      </c>
      <c r="AU125" s="220" t="s">
        <v>81</v>
      </c>
      <c r="AV125" s="12" t="s">
        <v>83</v>
      </c>
      <c r="AW125" s="12" t="s">
        <v>34</v>
      </c>
      <c r="AX125" s="12" t="s">
        <v>73</v>
      </c>
      <c r="AY125" s="220" t="s">
        <v>114</v>
      </c>
    </row>
    <row r="126" s="12" customFormat="1">
      <c r="A126" s="12"/>
      <c r="B126" s="209"/>
      <c r="C126" s="210"/>
      <c r="D126" s="211" t="s">
        <v>121</v>
      </c>
      <c r="E126" s="212" t="s">
        <v>21</v>
      </c>
      <c r="F126" s="213" t="s">
        <v>194</v>
      </c>
      <c r="G126" s="210"/>
      <c r="H126" s="214">
        <v>2</v>
      </c>
      <c r="I126" s="215"/>
      <c r="J126" s="210"/>
      <c r="K126" s="210"/>
      <c r="L126" s="216"/>
      <c r="M126" s="217"/>
      <c r="N126" s="218"/>
      <c r="O126" s="218"/>
      <c r="P126" s="218"/>
      <c r="Q126" s="218"/>
      <c r="R126" s="218"/>
      <c r="S126" s="218"/>
      <c r="T126" s="219"/>
      <c r="U126" s="12"/>
      <c r="V126" s="12"/>
      <c r="W126" s="12"/>
      <c r="X126" s="12"/>
      <c r="Y126" s="12"/>
      <c r="Z126" s="12"/>
      <c r="AA126" s="12"/>
      <c r="AB126" s="12"/>
      <c r="AC126" s="12"/>
      <c r="AD126" s="12"/>
      <c r="AE126" s="12"/>
      <c r="AT126" s="220" t="s">
        <v>121</v>
      </c>
      <c r="AU126" s="220" t="s">
        <v>81</v>
      </c>
      <c r="AV126" s="12" t="s">
        <v>83</v>
      </c>
      <c r="AW126" s="12" t="s">
        <v>34</v>
      </c>
      <c r="AX126" s="12" t="s">
        <v>73</v>
      </c>
      <c r="AY126" s="220" t="s">
        <v>114</v>
      </c>
    </row>
    <row r="127" s="12" customFormat="1">
      <c r="A127" s="12"/>
      <c r="B127" s="209"/>
      <c r="C127" s="210"/>
      <c r="D127" s="211" t="s">
        <v>121</v>
      </c>
      <c r="E127" s="212" t="s">
        <v>21</v>
      </c>
      <c r="F127" s="213" t="s">
        <v>195</v>
      </c>
      <c r="G127" s="210"/>
      <c r="H127" s="214">
        <v>1</v>
      </c>
      <c r="I127" s="215"/>
      <c r="J127" s="210"/>
      <c r="K127" s="210"/>
      <c r="L127" s="216"/>
      <c r="M127" s="217"/>
      <c r="N127" s="218"/>
      <c r="O127" s="218"/>
      <c r="P127" s="218"/>
      <c r="Q127" s="218"/>
      <c r="R127" s="218"/>
      <c r="S127" s="218"/>
      <c r="T127" s="219"/>
      <c r="U127" s="12"/>
      <c r="V127" s="12"/>
      <c r="W127" s="12"/>
      <c r="X127" s="12"/>
      <c r="Y127" s="12"/>
      <c r="Z127" s="12"/>
      <c r="AA127" s="12"/>
      <c r="AB127" s="12"/>
      <c r="AC127" s="12"/>
      <c r="AD127" s="12"/>
      <c r="AE127" s="12"/>
      <c r="AT127" s="220" t="s">
        <v>121</v>
      </c>
      <c r="AU127" s="220" t="s">
        <v>81</v>
      </c>
      <c r="AV127" s="12" t="s">
        <v>83</v>
      </c>
      <c r="AW127" s="12" t="s">
        <v>34</v>
      </c>
      <c r="AX127" s="12" t="s">
        <v>73</v>
      </c>
      <c r="AY127" s="220" t="s">
        <v>114</v>
      </c>
    </row>
    <row r="128" s="12" customFormat="1">
      <c r="A128" s="12"/>
      <c r="B128" s="209"/>
      <c r="C128" s="210"/>
      <c r="D128" s="211" t="s">
        <v>121</v>
      </c>
      <c r="E128" s="212" t="s">
        <v>21</v>
      </c>
      <c r="F128" s="213" t="s">
        <v>196</v>
      </c>
      <c r="G128" s="210"/>
      <c r="H128" s="214">
        <v>16</v>
      </c>
      <c r="I128" s="215"/>
      <c r="J128" s="210"/>
      <c r="K128" s="210"/>
      <c r="L128" s="216"/>
      <c r="M128" s="217"/>
      <c r="N128" s="218"/>
      <c r="O128" s="218"/>
      <c r="P128" s="218"/>
      <c r="Q128" s="218"/>
      <c r="R128" s="218"/>
      <c r="S128" s="218"/>
      <c r="T128" s="219"/>
      <c r="U128" s="12"/>
      <c r="V128" s="12"/>
      <c r="W128" s="12"/>
      <c r="X128" s="12"/>
      <c r="Y128" s="12"/>
      <c r="Z128" s="12"/>
      <c r="AA128" s="12"/>
      <c r="AB128" s="12"/>
      <c r="AC128" s="12"/>
      <c r="AD128" s="12"/>
      <c r="AE128" s="12"/>
      <c r="AT128" s="220" t="s">
        <v>121</v>
      </c>
      <c r="AU128" s="220" t="s">
        <v>81</v>
      </c>
      <c r="AV128" s="12" t="s">
        <v>83</v>
      </c>
      <c r="AW128" s="12" t="s">
        <v>34</v>
      </c>
      <c r="AX128" s="12" t="s">
        <v>73</v>
      </c>
      <c r="AY128" s="220" t="s">
        <v>114</v>
      </c>
    </row>
    <row r="129" s="12" customFormat="1">
      <c r="A129" s="12"/>
      <c r="B129" s="209"/>
      <c r="C129" s="210"/>
      <c r="D129" s="211" t="s">
        <v>121</v>
      </c>
      <c r="E129" s="212" t="s">
        <v>21</v>
      </c>
      <c r="F129" s="213" t="s">
        <v>197</v>
      </c>
      <c r="G129" s="210"/>
      <c r="H129" s="214">
        <v>2</v>
      </c>
      <c r="I129" s="215"/>
      <c r="J129" s="210"/>
      <c r="K129" s="210"/>
      <c r="L129" s="216"/>
      <c r="M129" s="217"/>
      <c r="N129" s="218"/>
      <c r="O129" s="218"/>
      <c r="P129" s="218"/>
      <c r="Q129" s="218"/>
      <c r="R129" s="218"/>
      <c r="S129" s="218"/>
      <c r="T129" s="219"/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T129" s="220" t="s">
        <v>121</v>
      </c>
      <c r="AU129" s="220" t="s">
        <v>81</v>
      </c>
      <c r="AV129" s="12" t="s">
        <v>83</v>
      </c>
      <c r="AW129" s="12" t="s">
        <v>34</v>
      </c>
      <c r="AX129" s="12" t="s">
        <v>73</v>
      </c>
      <c r="AY129" s="220" t="s">
        <v>114</v>
      </c>
    </row>
    <row r="130" s="12" customFormat="1">
      <c r="A130" s="12"/>
      <c r="B130" s="209"/>
      <c r="C130" s="210"/>
      <c r="D130" s="211" t="s">
        <v>121</v>
      </c>
      <c r="E130" s="212" t="s">
        <v>21</v>
      </c>
      <c r="F130" s="213" t="s">
        <v>198</v>
      </c>
      <c r="G130" s="210"/>
      <c r="H130" s="214">
        <v>1</v>
      </c>
      <c r="I130" s="215"/>
      <c r="J130" s="210"/>
      <c r="K130" s="210"/>
      <c r="L130" s="216"/>
      <c r="M130" s="217"/>
      <c r="N130" s="218"/>
      <c r="O130" s="218"/>
      <c r="P130" s="218"/>
      <c r="Q130" s="218"/>
      <c r="R130" s="218"/>
      <c r="S130" s="218"/>
      <c r="T130" s="219"/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T130" s="220" t="s">
        <v>121</v>
      </c>
      <c r="AU130" s="220" t="s">
        <v>81</v>
      </c>
      <c r="AV130" s="12" t="s">
        <v>83</v>
      </c>
      <c r="AW130" s="12" t="s">
        <v>34</v>
      </c>
      <c r="AX130" s="12" t="s">
        <v>73</v>
      </c>
      <c r="AY130" s="220" t="s">
        <v>114</v>
      </c>
    </row>
    <row r="131" s="12" customFormat="1">
      <c r="A131" s="12"/>
      <c r="B131" s="209"/>
      <c r="C131" s="210"/>
      <c r="D131" s="211" t="s">
        <v>121</v>
      </c>
      <c r="E131" s="212" t="s">
        <v>21</v>
      </c>
      <c r="F131" s="213" t="s">
        <v>199</v>
      </c>
      <c r="G131" s="210"/>
      <c r="H131" s="214">
        <v>1</v>
      </c>
      <c r="I131" s="215"/>
      <c r="J131" s="210"/>
      <c r="K131" s="210"/>
      <c r="L131" s="216"/>
      <c r="M131" s="217"/>
      <c r="N131" s="218"/>
      <c r="O131" s="218"/>
      <c r="P131" s="218"/>
      <c r="Q131" s="218"/>
      <c r="R131" s="218"/>
      <c r="S131" s="218"/>
      <c r="T131" s="219"/>
      <c r="U131" s="12"/>
      <c r="V131" s="12"/>
      <c r="W131" s="12"/>
      <c r="X131" s="12"/>
      <c r="Y131" s="12"/>
      <c r="Z131" s="12"/>
      <c r="AA131" s="12"/>
      <c r="AB131" s="12"/>
      <c r="AC131" s="12"/>
      <c r="AD131" s="12"/>
      <c r="AE131" s="12"/>
      <c r="AT131" s="220" t="s">
        <v>121</v>
      </c>
      <c r="AU131" s="220" t="s">
        <v>81</v>
      </c>
      <c r="AV131" s="12" t="s">
        <v>83</v>
      </c>
      <c r="AW131" s="12" t="s">
        <v>34</v>
      </c>
      <c r="AX131" s="12" t="s">
        <v>73</v>
      </c>
      <c r="AY131" s="220" t="s">
        <v>114</v>
      </c>
    </row>
    <row r="132" s="12" customFormat="1">
      <c r="A132" s="12"/>
      <c r="B132" s="209"/>
      <c r="C132" s="210"/>
      <c r="D132" s="211" t="s">
        <v>121</v>
      </c>
      <c r="E132" s="212" t="s">
        <v>21</v>
      </c>
      <c r="F132" s="213" t="s">
        <v>200</v>
      </c>
      <c r="G132" s="210"/>
      <c r="H132" s="214">
        <v>1</v>
      </c>
      <c r="I132" s="215"/>
      <c r="J132" s="210"/>
      <c r="K132" s="210"/>
      <c r="L132" s="216"/>
      <c r="M132" s="217"/>
      <c r="N132" s="218"/>
      <c r="O132" s="218"/>
      <c r="P132" s="218"/>
      <c r="Q132" s="218"/>
      <c r="R132" s="218"/>
      <c r="S132" s="218"/>
      <c r="T132" s="219"/>
      <c r="U132" s="12"/>
      <c r="V132" s="12"/>
      <c r="W132" s="12"/>
      <c r="X132" s="12"/>
      <c r="Y132" s="12"/>
      <c r="Z132" s="12"/>
      <c r="AA132" s="12"/>
      <c r="AB132" s="12"/>
      <c r="AC132" s="12"/>
      <c r="AD132" s="12"/>
      <c r="AE132" s="12"/>
      <c r="AT132" s="220" t="s">
        <v>121</v>
      </c>
      <c r="AU132" s="220" t="s">
        <v>81</v>
      </c>
      <c r="AV132" s="12" t="s">
        <v>83</v>
      </c>
      <c r="AW132" s="12" t="s">
        <v>34</v>
      </c>
      <c r="AX132" s="12" t="s">
        <v>73</v>
      </c>
      <c r="AY132" s="220" t="s">
        <v>114</v>
      </c>
    </row>
    <row r="133" s="13" customFormat="1">
      <c r="A133" s="13"/>
      <c r="B133" s="221"/>
      <c r="C133" s="222"/>
      <c r="D133" s="211" t="s">
        <v>121</v>
      </c>
      <c r="E133" s="223" t="s">
        <v>21</v>
      </c>
      <c r="F133" s="224" t="s">
        <v>124</v>
      </c>
      <c r="G133" s="222"/>
      <c r="H133" s="225">
        <v>4036</v>
      </c>
      <c r="I133" s="226"/>
      <c r="J133" s="222"/>
      <c r="K133" s="222"/>
      <c r="L133" s="227"/>
      <c r="M133" s="228"/>
      <c r="N133" s="229"/>
      <c r="O133" s="229"/>
      <c r="P133" s="229"/>
      <c r="Q133" s="229"/>
      <c r="R133" s="229"/>
      <c r="S133" s="229"/>
      <c r="T133" s="230"/>
      <c r="U133" s="13"/>
      <c r="V133" s="13"/>
      <c r="W133" s="13"/>
      <c r="X133" s="13"/>
      <c r="Y133" s="13"/>
      <c r="Z133" s="13"/>
      <c r="AA133" s="13"/>
      <c r="AB133" s="13"/>
      <c r="AC133" s="13"/>
      <c r="AD133" s="13"/>
      <c r="AE133" s="13"/>
      <c r="AT133" s="231" t="s">
        <v>121</v>
      </c>
      <c r="AU133" s="231" t="s">
        <v>81</v>
      </c>
      <c r="AV133" s="13" t="s">
        <v>113</v>
      </c>
      <c r="AW133" s="13" t="s">
        <v>34</v>
      </c>
      <c r="AX133" s="13" t="s">
        <v>81</v>
      </c>
      <c r="AY133" s="231" t="s">
        <v>114</v>
      </c>
    </row>
    <row r="134" s="2" customFormat="1" ht="55.5" customHeight="1">
      <c r="A134" s="38"/>
      <c r="B134" s="39"/>
      <c r="C134" s="196" t="s">
        <v>201</v>
      </c>
      <c r="D134" s="196" t="s">
        <v>115</v>
      </c>
      <c r="E134" s="197" t="s">
        <v>202</v>
      </c>
      <c r="F134" s="198" t="s">
        <v>203</v>
      </c>
      <c r="G134" s="199" t="s">
        <v>118</v>
      </c>
      <c r="H134" s="200">
        <v>1</v>
      </c>
      <c r="I134" s="201"/>
      <c r="J134" s="202">
        <f>ROUND(I134*H134,2)</f>
        <v>0</v>
      </c>
      <c r="K134" s="198" t="s">
        <v>119</v>
      </c>
      <c r="L134" s="44"/>
      <c r="M134" s="203" t="s">
        <v>21</v>
      </c>
      <c r="N134" s="204" t="s">
        <v>44</v>
      </c>
      <c r="O134" s="84"/>
      <c r="P134" s="205">
        <f>O134*H134</f>
        <v>0</v>
      </c>
      <c r="Q134" s="205">
        <v>0</v>
      </c>
      <c r="R134" s="205">
        <f>Q134*H134</f>
        <v>0</v>
      </c>
      <c r="S134" s="205">
        <v>0</v>
      </c>
      <c r="T134" s="206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07" t="s">
        <v>113</v>
      </c>
      <c r="AT134" s="207" t="s">
        <v>115</v>
      </c>
      <c r="AU134" s="207" t="s">
        <v>81</v>
      </c>
      <c r="AY134" s="17" t="s">
        <v>114</v>
      </c>
      <c r="BE134" s="208">
        <f>IF(N134="základní",J134,0)</f>
        <v>0</v>
      </c>
      <c r="BF134" s="208">
        <f>IF(N134="snížená",J134,0)</f>
        <v>0</v>
      </c>
      <c r="BG134" s="208">
        <f>IF(N134="zákl. přenesená",J134,0)</f>
        <v>0</v>
      </c>
      <c r="BH134" s="208">
        <f>IF(N134="sníž. přenesená",J134,0)</f>
        <v>0</v>
      </c>
      <c r="BI134" s="208">
        <f>IF(N134="nulová",J134,0)</f>
        <v>0</v>
      </c>
      <c r="BJ134" s="17" t="s">
        <v>81</v>
      </c>
      <c r="BK134" s="208">
        <f>ROUND(I134*H134,2)</f>
        <v>0</v>
      </c>
      <c r="BL134" s="17" t="s">
        <v>113</v>
      </c>
      <c r="BM134" s="207" t="s">
        <v>204</v>
      </c>
    </row>
    <row r="135" s="2" customFormat="1" ht="62.7" customHeight="1">
      <c r="A135" s="38"/>
      <c r="B135" s="39"/>
      <c r="C135" s="196" t="s">
        <v>8</v>
      </c>
      <c r="D135" s="196" t="s">
        <v>115</v>
      </c>
      <c r="E135" s="197" t="s">
        <v>205</v>
      </c>
      <c r="F135" s="198" t="s">
        <v>206</v>
      </c>
      <c r="G135" s="199" t="s">
        <v>118</v>
      </c>
      <c r="H135" s="200">
        <v>1</v>
      </c>
      <c r="I135" s="201"/>
      <c r="J135" s="202">
        <f>ROUND(I135*H135,2)</f>
        <v>0</v>
      </c>
      <c r="K135" s="198" t="s">
        <v>119</v>
      </c>
      <c r="L135" s="44"/>
      <c r="M135" s="203" t="s">
        <v>21</v>
      </c>
      <c r="N135" s="204" t="s">
        <v>44</v>
      </c>
      <c r="O135" s="84"/>
      <c r="P135" s="205">
        <f>O135*H135</f>
        <v>0</v>
      </c>
      <c r="Q135" s="205">
        <v>0</v>
      </c>
      <c r="R135" s="205">
        <f>Q135*H135</f>
        <v>0</v>
      </c>
      <c r="S135" s="205">
        <v>0</v>
      </c>
      <c r="T135" s="206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07" t="s">
        <v>113</v>
      </c>
      <c r="AT135" s="207" t="s">
        <v>115</v>
      </c>
      <c r="AU135" s="207" t="s">
        <v>81</v>
      </c>
      <c r="AY135" s="17" t="s">
        <v>114</v>
      </c>
      <c r="BE135" s="208">
        <f>IF(N135="základní",J135,0)</f>
        <v>0</v>
      </c>
      <c r="BF135" s="208">
        <f>IF(N135="snížená",J135,0)</f>
        <v>0</v>
      </c>
      <c r="BG135" s="208">
        <f>IF(N135="zákl. přenesená",J135,0)</f>
        <v>0</v>
      </c>
      <c r="BH135" s="208">
        <f>IF(N135="sníž. přenesená",J135,0)</f>
        <v>0</v>
      </c>
      <c r="BI135" s="208">
        <f>IF(N135="nulová",J135,0)</f>
        <v>0</v>
      </c>
      <c r="BJ135" s="17" t="s">
        <v>81</v>
      </c>
      <c r="BK135" s="208">
        <f>ROUND(I135*H135,2)</f>
        <v>0</v>
      </c>
      <c r="BL135" s="17" t="s">
        <v>113</v>
      </c>
      <c r="BM135" s="207" t="s">
        <v>207</v>
      </c>
    </row>
    <row r="136" s="2" customFormat="1" ht="55.5" customHeight="1">
      <c r="A136" s="38"/>
      <c r="B136" s="39"/>
      <c r="C136" s="196" t="s">
        <v>208</v>
      </c>
      <c r="D136" s="196" t="s">
        <v>115</v>
      </c>
      <c r="E136" s="197" t="s">
        <v>209</v>
      </c>
      <c r="F136" s="198" t="s">
        <v>210</v>
      </c>
      <c r="G136" s="199" t="s">
        <v>118</v>
      </c>
      <c r="H136" s="200">
        <v>1</v>
      </c>
      <c r="I136" s="201"/>
      <c r="J136" s="202">
        <f>ROUND(I136*H136,2)</f>
        <v>0</v>
      </c>
      <c r="K136" s="198" t="s">
        <v>119</v>
      </c>
      <c r="L136" s="44"/>
      <c r="M136" s="203" t="s">
        <v>21</v>
      </c>
      <c r="N136" s="204" t="s">
        <v>44</v>
      </c>
      <c r="O136" s="84"/>
      <c r="P136" s="205">
        <f>O136*H136</f>
        <v>0</v>
      </c>
      <c r="Q136" s="205">
        <v>0</v>
      </c>
      <c r="R136" s="205">
        <f>Q136*H136</f>
        <v>0</v>
      </c>
      <c r="S136" s="205">
        <v>0</v>
      </c>
      <c r="T136" s="206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07" t="s">
        <v>113</v>
      </c>
      <c r="AT136" s="207" t="s">
        <v>115</v>
      </c>
      <c r="AU136" s="207" t="s">
        <v>81</v>
      </c>
      <c r="AY136" s="17" t="s">
        <v>114</v>
      </c>
      <c r="BE136" s="208">
        <f>IF(N136="základní",J136,0)</f>
        <v>0</v>
      </c>
      <c r="BF136" s="208">
        <f>IF(N136="snížená",J136,0)</f>
        <v>0</v>
      </c>
      <c r="BG136" s="208">
        <f>IF(N136="zákl. přenesená",J136,0)</f>
        <v>0</v>
      </c>
      <c r="BH136" s="208">
        <f>IF(N136="sníž. přenesená",J136,0)</f>
        <v>0</v>
      </c>
      <c r="BI136" s="208">
        <f>IF(N136="nulová",J136,0)</f>
        <v>0</v>
      </c>
      <c r="BJ136" s="17" t="s">
        <v>81</v>
      </c>
      <c r="BK136" s="208">
        <f>ROUND(I136*H136,2)</f>
        <v>0</v>
      </c>
      <c r="BL136" s="17" t="s">
        <v>113</v>
      </c>
      <c r="BM136" s="207" t="s">
        <v>211</v>
      </c>
    </row>
    <row r="137" s="2" customFormat="1" ht="66.75" customHeight="1">
      <c r="A137" s="38"/>
      <c r="B137" s="39"/>
      <c r="C137" s="196" t="s">
        <v>212</v>
      </c>
      <c r="D137" s="196" t="s">
        <v>115</v>
      </c>
      <c r="E137" s="197" t="s">
        <v>213</v>
      </c>
      <c r="F137" s="198" t="s">
        <v>214</v>
      </c>
      <c r="G137" s="199" t="s">
        <v>118</v>
      </c>
      <c r="H137" s="200">
        <v>765</v>
      </c>
      <c r="I137" s="201"/>
      <c r="J137" s="202">
        <f>ROUND(I137*H137,2)</f>
        <v>0</v>
      </c>
      <c r="K137" s="198" t="s">
        <v>119</v>
      </c>
      <c r="L137" s="44"/>
      <c r="M137" s="203" t="s">
        <v>21</v>
      </c>
      <c r="N137" s="204" t="s">
        <v>44</v>
      </c>
      <c r="O137" s="84"/>
      <c r="P137" s="205">
        <f>O137*H137</f>
        <v>0</v>
      </c>
      <c r="Q137" s="205">
        <v>0</v>
      </c>
      <c r="R137" s="205">
        <f>Q137*H137</f>
        <v>0</v>
      </c>
      <c r="S137" s="205">
        <v>0</v>
      </c>
      <c r="T137" s="206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07" t="s">
        <v>113</v>
      </c>
      <c r="AT137" s="207" t="s">
        <v>115</v>
      </c>
      <c r="AU137" s="207" t="s">
        <v>81</v>
      </c>
      <c r="AY137" s="17" t="s">
        <v>114</v>
      </c>
      <c r="BE137" s="208">
        <f>IF(N137="základní",J137,0)</f>
        <v>0</v>
      </c>
      <c r="BF137" s="208">
        <f>IF(N137="snížená",J137,0)</f>
        <v>0</v>
      </c>
      <c r="BG137" s="208">
        <f>IF(N137="zákl. přenesená",J137,0)</f>
        <v>0</v>
      </c>
      <c r="BH137" s="208">
        <f>IF(N137="sníž. přenesená",J137,0)</f>
        <v>0</v>
      </c>
      <c r="BI137" s="208">
        <f>IF(N137="nulová",J137,0)</f>
        <v>0</v>
      </c>
      <c r="BJ137" s="17" t="s">
        <v>81</v>
      </c>
      <c r="BK137" s="208">
        <f>ROUND(I137*H137,2)</f>
        <v>0</v>
      </c>
      <c r="BL137" s="17" t="s">
        <v>113</v>
      </c>
      <c r="BM137" s="207" t="s">
        <v>215</v>
      </c>
    </row>
    <row r="138" s="12" customFormat="1">
      <c r="A138" s="12"/>
      <c r="B138" s="209"/>
      <c r="C138" s="210"/>
      <c r="D138" s="211" t="s">
        <v>121</v>
      </c>
      <c r="E138" s="212" t="s">
        <v>21</v>
      </c>
      <c r="F138" s="213" t="s">
        <v>216</v>
      </c>
      <c r="G138" s="210"/>
      <c r="H138" s="214">
        <v>37</v>
      </c>
      <c r="I138" s="215"/>
      <c r="J138" s="210"/>
      <c r="K138" s="210"/>
      <c r="L138" s="216"/>
      <c r="M138" s="217"/>
      <c r="N138" s="218"/>
      <c r="O138" s="218"/>
      <c r="P138" s="218"/>
      <c r="Q138" s="218"/>
      <c r="R138" s="218"/>
      <c r="S138" s="218"/>
      <c r="T138" s="219"/>
      <c r="U138" s="12"/>
      <c r="V138" s="12"/>
      <c r="W138" s="12"/>
      <c r="X138" s="12"/>
      <c r="Y138" s="12"/>
      <c r="Z138" s="12"/>
      <c r="AA138" s="12"/>
      <c r="AB138" s="12"/>
      <c r="AC138" s="12"/>
      <c r="AD138" s="12"/>
      <c r="AE138" s="12"/>
      <c r="AT138" s="220" t="s">
        <v>121</v>
      </c>
      <c r="AU138" s="220" t="s">
        <v>81</v>
      </c>
      <c r="AV138" s="12" t="s">
        <v>83</v>
      </c>
      <c r="AW138" s="12" t="s">
        <v>34</v>
      </c>
      <c r="AX138" s="12" t="s">
        <v>73</v>
      </c>
      <c r="AY138" s="220" t="s">
        <v>114</v>
      </c>
    </row>
    <row r="139" s="12" customFormat="1">
      <c r="A139" s="12"/>
      <c r="B139" s="209"/>
      <c r="C139" s="210"/>
      <c r="D139" s="211" t="s">
        <v>121</v>
      </c>
      <c r="E139" s="212" t="s">
        <v>21</v>
      </c>
      <c r="F139" s="213" t="s">
        <v>217</v>
      </c>
      <c r="G139" s="210"/>
      <c r="H139" s="214">
        <v>138</v>
      </c>
      <c r="I139" s="215"/>
      <c r="J139" s="210"/>
      <c r="K139" s="210"/>
      <c r="L139" s="216"/>
      <c r="M139" s="217"/>
      <c r="N139" s="218"/>
      <c r="O139" s="218"/>
      <c r="P139" s="218"/>
      <c r="Q139" s="218"/>
      <c r="R139" s="218"/>
      <c r="S139" s="218"/>
      <c r="T139" s="219"/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T139" s="220" t="s">
        <v>121</v>
      </c>
      <c r="AU139" s="220" t="s">
        <v>81</v>
      </c>
      <c r="AV139" s="12" t="s">
        <v>83</v>
      </c>
      <c r="AW139" s="12" t="s">
        <v>34</v>
      </c>
      <c r="AX139" s="12" t="s">
        <v>73</v>
      </c>
      <c r="AY139" s="220" t="s">
        <v>114</v>
      </c>
    </row>
    <row r="140" s="12" customFormat="1">
      <c r="A140" s="12"/>
      <c r="B140" s="209"/>
      <c r="C140" s="210"/>
      <c r="D140" s="211" t="s">
        <v>121</v>
      </c>
      <c r="E140" s="212" t="s">
        <v>21</v>
      </c>
      <c r="F140" s="213" t="s">
        <v>218</v>
      </c>
      <c r="G140" s="210"/>
      <c r="H140" s="214">
        <v>486</v>
      </c>
      <c r="I140" s="215"/>
      <c r="J140" s="210"/>
      <c r="K140" s="210"/>
      <c r="L140" s="216"/>
      <c r="M140" s="217"/>
      <c r="N140" s="218"/>
      <c r="O140" s="218"/>
      <c r="P140" s="218"/>
      <c r="Q140" s="218"/>
      <c r="R140" s="218"/>
      <c r="S140" s="218"/>
      <c r="T140" s="219"/>
      <c r="U140" s="12"/>
      <c r="V140" s="12"/>
      <c r="W140" s="12"/>
      <c r="X140" s="12"/>
      <c r="Y140" s="12"/>
      <c r="Z140" s="12"/>
      <c r="AA140" s="12"/>
      <c r="AB140" s="12"/>
      <c r="AC140" s="12"/>
      <c r="AD140" s="12"/>
      <c r="AE140" s="12"/>
      <c r="AT140" s="220" t="s">
        <v>121</v>
      </c>
      <c r="AU140" s="220" t="s">
        <v>81</v>
      </c>
      <c r="AV140" s="12" t="s">
        <v>83</v>
      </c>
      <c r="AW140" s="12" t="s">
        <v>34</v>
      </c>
      <c r="AX140" s="12" t="s">
        <v>73</v>
      </c>
      <c r="AY140" s="220" t="s">
        <v>114</v>
      </c>
    </row>
    <row r="141" s="12" customFormat="1">
      <c r="A141" s="12"/>
      <c r="B141" s="209"/>
      <c r="C141" s="210"/>
      <c r="D141" s="211" t="s">
        <v>121</v>
      </c>
      <c r="E141" s="212" t="s">
        <v>21</v>
      </c>
      <c r="F141" s="213" t="s">
        <v>219</v>
      </c>
      <c r="G141" s="210"/>
      <c r="H141" s="214">
        <v>1</v>
      </c>
      <c r="I141" s="215"/>
      <c r="J141" s="210"/>
      <c r="K141" s="210"/>
      <c r="L141" s="216"/>
      <c r="M141" s="217"/>
      <c r="N141" s="218"/>
      <c r="O141" s="218"/>
      <c r="P141" s="218"/>
      <c r="Q141" s="218"/>
      <c r="R141" s="218"/>
      <c r="S141" s="218"/>
      <c r="T141" s="219"/>
      <c r="U141" s="12"/>
      <c r="V141" s="12"/>
      <c r="W141" s="12"/>
      <c r="X141" s="12"/>
      <c r="Y141" s="12"/>
      <c r="Z141" s="12"/>
      <c r="AA141" s="12"/>
      <c r="AB141" s="12"/>
      <c r="AC141" s="12"/>
      <c r="AD141" s="12"/>
      <c r="AE141" s="12"/>
      <c r="AT141" s="220" t="s">
        <v>121</v>
      </c>
      <c r="AU141" s="220" t="s">
        <v>81</v>
      </c>
      <c r="AV141" s="12" t="s">
        <v>83</v>
      </c>
      <c r="AW141" s="12" t="s">
        <v>34</v>
      </c>
      <c r="AX141" s="12" t="s">
        <v>73</v>
      </c>
      <c r="AY141" s="220" t="s">
        <v>114</v>
      </c>
    </row>
    <row r="142" s="12" customFormat="1">
      <c r="A142" s="12"/>
      <c r="B142" s="209"/>
      <c r="C142" s="210"/>
      <c r="D142" s="211" t="s">
        <v>121</v>
      </c>
      <c r="E142" s="212" t="s">
        <v>21</v>
      </c>
      <c r="F142" s="213" t="s">
        <v>220</v>
      </c>
      <c r="G142" s="210"/>
      <c r="H142" s="214">
        <v>1</v>
      </c>
      <c r="I142" s="215"/>
      <c r="J142" s="210"/>
      <c r="K142" s="210"/>
      <c r="L142" s="216"/>
      <c r="M142" s="217"/>
      <c r="N142" s="218"/>
      <c r="O142" s="218"/>
      <c r="P142" s="218"/>
      <c r="Q142" s="218"/>
      <c r="R142" s="218"/>
      <c r="S142" s="218"/>
      <c r="T142" s="219"/>
      <c r="U142" s="12"/>
      <c r="V142" s="12"/>
      <c r="W142" s="12"/>
      <c r="X142" s="12"/>
      <c r="Y142" s="12"/>
      <c r="Z142" s="12"/>
      <c r="AA142" s="12"/>
      <c r="AB142" s="12"/>
      <c r="AC142" s="12"/>
      <c r="AD142" s="12"/>
      <c r="AE142" s="12"/>
      <c r="AT142" s="220" t="s">
        <v>121</v>
      </c>
      <c r="AU142" s="220" t="s">
        <v>81</v>
      </c>
      <c r="AV142" s="12" t="s">
        <v>83</v>
      </c>
      <c r="AW142" s="12" t="s">
        <v>34</v>
      </c>
      <c r="AX142" s="12" t="s">
        <v>73</v>
      </c>
      <c r="AY142" s="220" t="s">
        <v>114</v>
      </c>
    </row>
    <row r="143" s="12" customFormat="1">
      <c r="A143" s="12"/>
      <c r="B143" s="209"/>
      <c r="C143" s="210"/>
      <c r="D143" s="211" t="s">
        <v>121</v>
      </c>
      <c r="E143" s="212" t="s">
        <v>21</v>
      </c>
      <c r="F143" s="213" t="s">
        <v>221</v>
      </c>
      <c r="G143" s="210"/>
      <c r="H143" s="214">
        <v>5</v>
      </c>
      <c r="I143" s="215"/>
      <c r="J143" s="210"/>
      <c r="K143" s="210"/>
      <c r="L143" s="216"/>
      <c r="M143" s="217"/>
      <c r="N143" s="218"/>
      <c r="O143" s="218"/>
      <c r="P143" s="218"/>
      <c r="Q143" s="218"/>
      <c r="R143" s="218"/>
      <c r="S143" s="218"/>
      <c r="T143" s="219"/>
      <c r="U143" s="12"/>
      <c r="V143" s="12"/>
      <c r="W143" s="12"/>
      <c r="X143" s="12"/>
      <c r="Y143" s="12"/>
      <c r="Z143" s="12"/>
      <c r="AA143" s="12"/>
      <c r="AB143" s="12"/>
      <c r="AC143" s="12"/>
      <c r="AD143" s="12"/>
      <c r="AE143" s="12"/>
      <c r="AT143" s="220" t="s">
        <v>121</v>
      </c>
      <c r="AU143" s="220" t="s">
        <v>81</v>
      </c>
      <c r="AV143" s="12" t="s">
        <v>83</v>
      </c>
      <c r="AW143" s="12" t="s">
        <v>34</v>
      </c>
      <c r="AX143" s="12" t="s">
        <v>73</v>
      </c>
      <c r="AY143" s="220" t="s">
        <v>114</v>
      </c>
    </row>
    <row r="144" s="12" customFormat="1">
      <c r="A144" s="12"/>
      <c r="B144" s="209"/>
      <c r="C144" s="210"/>
      <c r="D144" s="211" t="s">
        <v>121</v>
      </c>
      <c r="E144" s="212" t="s">
        <v>21</v>
      </c>
      <c r="F144" s="213" t="s">
        <v>222</v>
      </c>
      <c r="G144" s="210"/>
      <c r="H144" s="214">
        <v>92</v>
      </c>
      <c r="I144" s="215"/>
      <c r="J144" s="210"/>
      <c r="K144" s="210"/>
      <c r="L144" s="216"/>
      <c r="M144" s="217"/>
      <c r="N144" s="218"/>
      <c r="O144" s="218"/>
      <c r="P144" s="218"/>
      <c r="Q144" s="218"/>
      <c r="R144" s="218"/>
      <c r="S144" s="218"/>
      <c r="T144" s="219"/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T144" s="220" t="s">
        <v>121</v>
      </c>
      <c r="AU144" s="220" t="s">
        <v>81</v>
      </c>
      <c r="AV144" s="12" t="s">
        <v>83</v>
      </c>
      <c r="AW144" s="12" t="s">
        <v>34</v>
      </c>
      <c r="AX144" s="12" t="s">
        <v>73</v>
      </c>
      <c r="AY144" s="220" t="s">
        <v>114</v>
      </c>
    </row>
    <row r="145" s="12" customFormat="1">
      <c r="A145" s="12"/>
      <c r="B145" s="209"/>
      <c r="C145" s="210"/>
      <c r="D145" s="211" t="s">
        <v>121</v>
      </c>
      <c r="E145" s="212" t="s">
        <v>21</v>
      </c>
      <c r="F145" s="213" t="s">
        <v>223</v>
      </c>
      <c r="G145" s="210"/>
      <c r="H145" s="214">
        <v>5</v>
      </c>
      <c r="I145" s="215"/>
      <c r="J145" s="210"/>
      <c r="K145" s="210"/>
      <c r="L145" s="216"/>
      <c r="M145" s="217"/>
      <c r="N145" s="218"/>
      <c r="O145" s="218"/>
      <c r="P145" s="218"/>
      <c r="Q145" s="218"/>
      <c r="R145" s="218"/>
      <c r="S145" s="218"/>
      <c r="T145" s="219"/>
      <c r="U145" s="12"/>
      <c r="V145" s="12"/>
      <c r="W145" s="12"/>
      <c r="X145" s="12"/>
      <c r="Y145" s="12"/>
      <c r="Z145" s="12"/>
      <c r="AA145" s="12"/>
      <c r="AB145" s="12"/>
      <c r="AC145" s="12"/>
      <c r="AD145" s="12"/>
      <c r="AE145" s="12"/>
      <c r="AT145" s="220" t="s">
        <v>121</v>
      </c>
      <c r="AU145" s="220" t="s">
        <v>81</v>
      </c>
      <c r="AV145" s="12" t="s">
        <v>83</v>
      </c>
      <c r="AW145" s="12" t="s">
        <v>34</v>
      </c>
      <c r="AX145" s="12" t="s">
        <v>73</v>
      </c>
      <c r="AY145" s="220" t="s">
        <v>114</v>
      </c>
    </row>
    <row r="146" s="13" customFormat="1">
      <c r="A146" s="13"/>
      <c r="B146" s="221"/>
      <c r="C146" s="222"/>
      <c r="D146" s="211" t="s">
        <v>121</v>
      </c>
      <c r="E146" s="223" t="s">
        <v>21</v>
      </c>
      <c r="F146" s="224" t="s">
        <v>124</v>
      </c>
      <c r="G146" s="222"/>
      <c r="H146" s="225">
        <v>765</v>
      </c>
      <c r="I146" s="226"/>
      <c r="J146" s="222"/>
      <c r="K146" s="222"/>
      <c r="L146" s="227"/>
      <c r="M146" s="228"/>
      <c r="N146" s="229"/>
      <c r="O146" s="229"/>
      <c r="P146" s="229"/>
      <c r="Q146" s="229"/>
      <c r="R146" s="229"/>
      <c r="S146" s="229"/>
      <c r="T146" s="230"/>
      <c r="U146" s="13"/>
      <c r="V146" s="13"/>
      <c r="W146" s="13"/>
      <c r="X146" s="13"/>
      <c r="Y146" s="13"/>
      <c r="Z146" s="13"/>
      <c r="AA146" s="13"/>
      <c r="AB146" s="13"/>
      <c r="AC146" s="13"/>
      <c r="AD146" s="13"/>
      <c r="AE146" s="13"/>
      <c r="AT146" s="231" t="s">
        <v>121</v>
      </c>
      <c r="AU146" s="231" t="s">
        <v>81</v>
      </c>
      <c r="AV146" s="13" t="s">
        <v>113</v>
      </c>
      <c r="AW146" s="13" t="s">
        <v>34</v>
      </c>
      <c r="AX146" s="13" t="s">
        <v>81</v>
      </c>
      <c r="AY146" s="231" t="s">
        <v>114</v>
      </c>
    </row>
    <row r="147" s="2" customFormat="1" ht="66.75" customHeight="1">
      <c r="A147" s="38"/>
      <c r="B147" s="39"/>
      <c r="C147" s="196" t="s">
        <v>224</v>
      </c>
      <c r="D147" s="196" t="s">
        <v>115</v>
      </c>
      <c r="E147" s="197" t="s">
        <v>225</v>
      </c>
      <c r="F147" s="198" t="s">
        <v>226</v>
      </c>
      <c r="G147" s="199" t="s">
        <v>118</v>
      </c>
      <c r="H147" s="200">
        <v>1</v>
      </c>
      <c r="I147" s="201"/>
      <c r="J147" s="202">
        <f>ROUND(I147*H147,2)</f>
        <v>0</v>
      </c>
      <c r="K147" s="198" t="s">
        <v>119</v>
      </c>
      <c r="L147" s="44"/>
      <c r="M147" s="203" t="s">
        <v>21</v>
      </c>
      <c r="N147" s="204" t="s">
        <v>44</v>
      </c>
      <c r="O147" s="84"/>
      <c r="P147" s="205">
        <f>O147*H147</f>
        <v>0</v>
      </c>
      <c r="Q147" s="205">
        <v>0</v>
      </c>
      <c r="R147" s="205">
        <f>Q147*H147</f>
        <v>0</v>
      </c>
      <c r="S147" s="205">
        <v>0</v>
      </c>
      <c r="T147" s="206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07" t="s">
        <v>113</v>
      </c>
      <c r="AT147" s="207" t="s">
        <v>115</v>
      </c>
      <c r="AU147" s="207" t="s">
        <v>81</v>
      </c>
      <c r="AY147" s="17" t="s">
        <v>114</v>
      </c>
      <c r="BE147" s="208">
        <f>IF(N147="základní",J147,0)</f>
        <v>0</v>
      </c>
      <c r="BF147" s="208">
        <f>IF(N147="snížená",J147,0)</f>
        <v>0</v>
      </c>
      <c r="BG147" s="208">
        <f>IF(N147="zákl. přenesená",J147,0)</f>
        <v>0</v>
      </c>
      <c r="BH147" s="208">
        <f>IF(N147="sníž. přenesená",J147,0)</f>
        <v>0</v>
      </c>
      <c r="BI147" s="208">
        <f>IF(N147="nulová",J147,0)</f>
        <v>0</v>
      </c>
      <c r="BJ147" s="17" t="s">
        <v>81</v>
      </c>
      <c r="BK147" s="208">
        <f>ROUND(I147*H147,2)</f>
        <v>0</v>
      </c>
      <c r="BL147" s="17" t="s">
        <v>113</v>
      </c>
      <c r="BM147" s="207" t="s">
        <v>227</v>
      </c>
    </row>
    <row r="148" s="2" customFormat="1" ht="76.35" customHeight="1">
      <c r="A148" s="38"/>
      <c r="B148" s="39"/>
      <c r="C148" s="196" t="s">
        <v>228</v>
      </c>
      <c r="D148" s="196" t="s">
        <v>115</v>
      </c>
      <c r="E148" s="197" t="s">
        <v>229</v>
      </c>
      <c r="F148" s="198" t="s">
        <v>230</v>
      </c>
      <c r="G148" s="199" t="s">
        <v>118</v>
      </c>
      <c r="H148" s="200">
        <v>1</v>
      </c>
      <c r="I148" s="201"/>
      <c r="J148" s="202">
        <f>ROUND(I148*H148,2)</f>
        <v>0</v>
      </c>
      <c r="K148" s="198" t="s">
        <v>119</v>
      </c>
      <c r="L148" s="44"/>
      <c r="M148" s="203" t="s">
        <v>21</v>
      </c>
      <c r="N148" s="204" t="s">
        <v>44</v>
      </c>
      <c r="O148" s="84"/>
      <c r="P148" s="205">
        <f>O148*H148</f>
        <v>0</v>
      </c>
      <c r="Q148" s="205">
        <v>0</v>
      </c>
      <c r="R148" s="205">
        <f>Q148*H148</f>
        <v>0</v>
      </c>
      <c r="S148" s="205">
        <v>0</v>
      </c>
      <c r="T148" s="206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07" t="s">
        <v>113</v>
      </c>
      <c r="AT148" s="207" t="s">
        <v>115</v>
      </c>
      <c r="AU148" s="207" t="s">
        <v>81</v>
      </c>
      <c r="AY148" s="17" t="s">
        <v>114</v>
      </c>
      <c r="BE148" s="208">
        <f>IF(N148="základní",J148,0)</f>
        <v>0</v>
      </c>
      <c r="BF148" s="208">
        <f>IF(N148="snížená",J148,0)</f>
        <v>0</v>
      </c>
      <c r="BG148" s="208">
        <f>IF(N148="zákl. přenesená",J148,0)</f>
        <v>0</v>
      </c>
      <c r="BH148" s="208">
        <f>IF(N148="sníž. přenesená",J148,0)</f>
        <v>0</v>
      </c>
      <c r="BI148" s="208">
        <f>IF(N148="nulová",J148,0)</f>
        <v>0</v>
      </c>
      <c r="BJ148" s="17" t="s">
        <v>81</v>
      </c>
      <c r="BK148" s="208">
        <f>ROUND(I148*H148,2)</f>
        <v>0</v>
      </c>
      <c r="BL148" s="17" t="s">
        <v>113</v>
      </c>
      <c r="BM148" s="207" t="s">
        <v>231</v>
      </c>
    </row>
    <row r="149" s="2" customFormat="1" ht="66.75" customHeight="1">
      <c r="A149" s="38"/>
      <c r="B149" s="39"/>
      <c r="C149" s="196" t="s">
        <v>232</v>
      </c>
      <c r="D149" s="196" t="s">
        <v>115</v>
      </c>
      <c r="E149" s="197" t="s">
        <v>233</v>
      </c>
      <c r="F149" s="198" t="s">
        <v>234</v>
      </c>
      <c r="G149" s="199" t="s">
        <v>118</v>
      </c>
      <c r="H149" s="200">
        <v>1</v>
      </c>
      <c r="I149" s="201"/>
      <c r="J149" s="202">
        <f>ROUND(I149*H149,2)</f>
        <v>0</v>
      </c>
      <c r="K149" s="198" t="s">
        <v>119</v>
      </c>
      <c r="L149" s="44"/>
      <c r="M149" s="203" t="s">
        <v>21</v>
      </c>
      <c r="N149" s="204" t="s">
        <v>44</v>
      </c>
      <c r="O149" s="84"/>
      <c r="P149" s="205">
        <f>O149*H149</f>
        <v>0</v>
      </c>
      <c r="Q149" s="205">
        <v>0</v>
      </c>
      <c r="R149" s="205">
        <f>Q149*H149</f>
        <v>0</v>
      </c>
      <c r="S149" s="205">
        <v>0</v>
      </c>
      <c r="T149" s="206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07" t="s">
        <v>113</v>
      </c>
      <c r="AT149" s="207" t="s">
        <v>115</v>
      </c>
      <c r="AU149" s="207" t="s">
        <v>81</v>
      </c>
      <c r="AY149" s="17" t="s">
        <v>114</v>
      </c>
      <c r="BE149" s="208">
        <f>IF(N149="základní",J149,0)</f>
        <v>0</v>
      </c>
      <c r="BF149" s="208">
        <f>IF(N149="snížená",J149,0)</f>
        <v>0</v>
      </c>
      <c r="BG149" s="208">
        <f>IF(N149="zákl. přenesená",J149,0)</f>
        <v>0</v>
      </c>
      <c r="BH149" s="208">
        <f>IF(N149="sníž. přenesená",J149,0)</f>
        <v>0</v>
      </c>
      <c r="BI149" s="208">
        <f>IF(N149="nulová",J149,0)</f>
        <v>0</v>
      </c>
      <c r="BJ149" s="17" t="s">
        <v>81</v>
      </c>
      <c r="BK149" s="208">
        <f>ROUND(I149*H149,2)</f>
        <v>0</v>
      </c>
      <c r="BL149" s="17" t="s">
        <v>113</v>
      </c>
      <c r="BM149" s="207" t="s">
        <v>235</v>
      </c>
    </row>
    <row r="150" s="2" customFormat="1" ht="55.5" customHeight="1">
      <c r="A150" s="38"/>
      <c r="B150" s="39"/>
      <c r="C150" s="196" t="s">
        <v>7</v>
      </c>
      <c r="D150" s="196" t="s">
        <v>115</v>
      </c>
      <c r="E150" s="197" t="s">
        <v>236</v>
      </c>
      <c r="F150" s="198" t="s">
        <v>237</v>
      </c>
      <c r="G150" s="199" t="s">
        <v>118</v>
      </c>
      <c r="H150" s="200">
        <v>168</v>
      </c>
      <c r="I150" s="201"/>
      <c r="J150" s="202">
        <f>ROUND(I150*H150,2)</f>
        <v>0</v>
      </c>
      <c r="K150" s="198" t="s">
        <v>119</v>
      </c>
      <c r="L150" s="44"/>
      <c r="M150" s="203" t="s">
        <v>21</v>
      </c>
      <c r="N150" s="204" t="s">
        <v>44</v>
      </c>
      <c r="O150" s="84"/>
      <c r="P150" s="205">
        <f>O150*H150</f>
        <v>0</v>
      </c>
      <c r="Q150" s="205">
        <v>0</v>
      </c>
      <c r="R150" s="205">
        <f>Q150*H150</f>
        <v>0</v>
      </c>
      <c r="S150" s="205">
        <v>0</v>
      </c>
      <c r="T150" s="206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07" t="s">
        <v>113</v>
      </c>
      <c r="AT150" s="207" t="s">
        <v>115</v>
      </c>
      <c r="AU150" s="207" t="s">
        <v>81</v>
      </c>
      <c r="AY150" s="17" t="s">
        <v>114</v>
      </c>
      <c r="BE150" s="208">
        <f>IF(N150="základní",J150,0)</f>
        <v>0</v>
      </c>
      <c r="BF150" s="208">
        <f>IF(N150="snížená",J150,0)</f>
        <v>0</v>
      </c>
      <c r="BG150" s="208">
        <f>IF(N150="zákl. přenesená",J150,0)</f>
        <v>0</v>
      </c>
      <c r="BH150" s="208">
        <f>IF(N150="sníž. přenesená",J150,0)</f>
        <v>0</v>
      </c>
      <c r="BI150" s="208">
        <f>IF(N150="nulová",J150,0)</f>
        <v>0</v>
      </c>
      <c r="BJ150" s="17" t="s">
        <v>81</v>
      </c>
      <c r="BK150" s="208">
        <f>ROUND(I150*H150,2)</f>
        <v>0</v>
      </c>
      <c r="BL150" s="17" t="s">
        <v>113</v>
      </c>
      <c r="BM150" s="207" t="s">
        <v>238</v>
      </c>
    </row>
    <row r="151" s="12" customFormat="1">
      <c r="A151" s="12"/>
      <c r="B151" s="209"/>
      <c r="C151" s="210"/>
      <c r="D151" s="211" t="s">
        <v>121</v>
      </c>
      <c r="E151" s="212" t="s">
        <v>21</v>
      </c>
      <c r="F151" s="213" t="s">
        <v>239</v>
      </c>
      <c r="G151" s="210"/>
      <c r="H151" s="214">
        <v>1</v>
      </c>
      <c r="I151" s="215"/>
      <c r="J151" s="210"/>
      <c r="K151" s="210"/>
      <c r="L151" s="216"/>
      <c r="M151" s="217"/>
      <c r="N151" s="218"/>
      <c r="O151" s="218"/>
      <c r="P151" s="218"/>
      <c r="Q151" s="218"/>
      <c r="R151" s="218"/>
      <c r="S151" s="218"/>
      <c r="T151" s="219"/>
      <c r="U151" s="12"/>
      <c r="V151" s="12"/>
      <c r="W151" s="12"/>
      <c r="X151" s="12"/>
      <c r="Y151" s="12"/>
      <c r="Z151" s="12"/>
      <c r="AA151" s="12"/>
      <c r="AB151" s="12"/>
      <c r="AC151" s="12"/>
      <c r="AD151" s="12"/>
      <c r="AE151" s="12"/>
      <c r="AT151" s="220" t="s">
        <v>121</v>
      </c>
      <c r="AU151" s="220" t="s">
        <v>81</v>
      </c>
      <c r="AV151" s="12" t="s">
        <v>83</v>
      </c>
      <c r="AW151" s="12" t="s">
        <v>34</v>
      </c>
      <c r="AX151" s="12" t="s">
        <v>73</v>
      </c>
      <c r="AY151" s="220" t="s">
        <v>114</v>
      </c>
    </row>
    <row r="152" s="12" customFormat="1">
      <c r="A152" s="12"/>
      <c r="B152" s="209"/>
      <c r="C152" s="210"/>
      <c r="D152" s="211" t="s">
        <v>121</v>
      </c>
      <c r="E152" s="212" t="s">
        <v>21</v>
      </c>
      <c r="F152" s="213" t="s">
        <v>240</v>
      </c>
      <c r="G152" s="210"/>
      <c r="H152" s="214">
        <v>21</v>
      </c>
      <c r="I152" s="215"/>
      <c r="J152" s="210"/>
      <c r="K152" s="210"/>
      <c r="L152" s="216"/>
      <c r="M152" s="217"/>
      <c r="N152" s="218"/>
      <c r="O152" s="218"/>
      <c r="P152" s="218"/>
      <c r="Q152" s="218"/>
      <c r="R152" s="218"/>
      <c r="S152" s="218"/>
      <c r="T152" s="219"/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T152" s="220" t="s">
        <v>121</v>
      </c>
      <c r="AU152" s="220" t="s">
        <v>81</v>
      </c>
      <c r="AV152" s="12" t="s">
        <v>83</v>
      </c>
      <c r="AW152" s="12" t="s">
        <v>34</v>
      </c>
      <c r="AX152" s="12" t="s">
        <v>73</v>
      </c>
      <c r="AY152" s="220" t="s">
        <v>114</v>
      </c>
    </row>
    <row r="153" s="12" customFormat="1">
      <c r="A153" s="12"/>
      <c r="B153" s="209"/>
      <c r="C153" s="210"/>
      <c r="D153" s="211" t="s">
        <v>121</v>
      </c>
      <c r="E153" s="212" t="s">
        <v>21</v>
      </c>
      <c r="F153" s="213" t="s">
        <v>241</v>
      </c>
      <c r="G153" s="210"/>
      <c r="H153" s="214">
        <v>32</v>
      </c>
      <c r="I153" s="215"/>
      <c r="J153" s="210"/>
      <c r="K153" s="210"/>
      <c r="L153" s="216"/>
      <c r="M153" s="217"/>
      <c r="N153" s="218"/>
      <c r="O153" s="218"/>
      <c r="P153" s="218"/>
      <c r="Q153" s="218"/>
      <c r="R153" s="218"/>
      <c r="S153" s="218"/>
      <c r="T153" s="219"/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T153" s="220" t="s">
        <v>121</v>
      </c>
      <c r="AU153" s="220" t="s">
        <v>81</v>
      </c>
      <c r="AV153" s="12" t="s">
        <v>83</v>
      </c>
      <c r="AW153" s="12" t="s">
        <v>34</v>
      </c>
      <c r="AX153" s="12" t="s">
        <v>73</v>
      </c>
      <c r="AY153" s="220" t="s">
        <v>114</v>
      </c>
    </row>
    <row r="154" s="12" customFormat="1">
      <c r="A154" s="12"/>
      <c r="B154" s="209"/>
      <c r="C154" s="210"/>
      <c r="D154" s="211" t="s">
        <v>121</v>
      </c>
      <c r="E154" s="212" t="s">
        <v>21</v>
      </c>
      <c r="F154" s="213" t="s">
        <v>242</v>
      </c>
      <c r="G154" s="210"/>
      <c r="H154" s="214">
        <v>112</v>
      </c>
      <c r="I154" s="215"/>
      <c r="J154" s="210"/>
      <c r="K154" s="210"/>
      <c r="L154" s="216"/>
      <c r="M154" s="217"/>
      <c r="N154" s="218"/>
      <c r="O154" s="218"/>
      <c r="P154" s="218"/>
      <c r="Q154" s="218"/>
      <c r="R154" s="218"/>
      <c r="S154" s="218"/>
      <c r="T154" s="219"/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T154" s="220" t="s">
        <v>121</v>
      </c>
      <c r="AU154" s="220" t="s">
        <v>81</v>
      </c>
      <c r="AV154" s="12" t="s">
        <v>83</v>
      </c>
      <c r="AW154" s="12" t="s">
        <v>34</v>
      </c>
      <c r="AX154" s="12" t="s">
        <v>73</v>
      </c>
      <c r="AY154" s="220" t="s">
        <v>114</v>
      </c>
    </row>
    <row r="155" s="12" customFormat="1">
      <c r="A155" s="12"/>
      <c r="B155" s="209"/>
      <c r="C155" s="210"/>
      <c r="D155" s="211" t="s">
        <v>121</v>
      </c>
      <c r="E155" s="212" t="s">
        <v>21</v>
      </c>
      <c r="F155" s="213" t="s">
        <v>243</v>
      </c>
      <c r="G155" s="210"/>
      <c r="H155" s="214">
        <v>2</v>
      </c>
      <c r="I155" s="215"/>
      <c r="J155" s="210"/>
      <c r="K155" s="210"/>
      <c r="L155" s="216"/>
      <c r="M155" s="217"/>
      <c r="N155" s="218"/>
      <c r="O155" s="218"/>
      <c r="P155" s="218"/>
      <c r="Q155" s="218"/>
      <c r="R155" s="218"/>
      <c r="S155" s="218"/>
      <c r="T155" s="219"/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T155" s="220" t="s">
        <v>121</v>
      </c>
      <c r="AU155" s="220" t="s">
        <v>81</v>
      </c>
      <c r="AV155" s="12" t="s">
        <v>83</v>
      </c>
      <c r="AW155" s="12" t="s">
        <v>34</v>
      </c>
      <c r="AX155" s="12" t="s">
        <v>73</v>
      </c>
      <c r="AY155" s="220" t="s">
        <v>114</v>
      </c>
    </row>
    <row r="156" s="13" customFormat="1">
      <c r="A156" s="13"/>
      <c r="B156" s="221"/>
      <c r="C156" s="222"/>
      <c r="D156" s="211" t="s">
        <v>121</v>
      </c>
      <c r="E156" s="223" t="s">
        <v>21</v>
      </c>
      <c r="F156" s="224" t="s">
        <v>124</v>
      </c>
      <c r="G156" s="222"/>
      <c r="H156" s="225">
        <v>168</v>
      </c>
      <c r="I156" s="226"/>
      <c r="J156" s="222"/>
      <c r="K156" s="222"/>
      <c r="L156" s="227"/>
      <c r="M156" s="228"/>
      <c r="N156" s="229"/>
      <c r="O156" s="229"/>
      <c r="P156" s="229"/>
      <c r="Q156" s="229"/>
      <c r="R156" s="229"/>
      <c r="S156" s="229"/>
      <c r="T156" s="230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31" t="s">
        <v>121</v>
      </c>
      <c r="AU156" s="231" t="s">
        <v>81</v>
      </c>
      <c r="AV156" s="13" t="s">
        <v>113</v>
      </c>
      <c r="AW156" s="13" t="s">
        <v>34</v>
      </c>
      <c r="AX156" s="13" t="s">
        <v>81</v>
      </c>
      <c r="AY156" s="231" t="s">
        <v>114</v>
      </c>
    </row>
    <row r="157" s="2" customFormat="1" ht="55.5" customHeight="1">
      <c r="A157" s="38"/>
      <c r="B157" s="39"/>
      <c r="C157" s="196" t="s">
        <v>244</v>
      </c>
      <c r="D157" s="196" t="s">
        <v>115</v>
      </c>
      <c r="E157" s="197" t="s">
        <v>245</v>
      </c>
      <c r="F157" s="198" t="s">
        <v>246</v>
      </c>
      <c r="G157" s="199" t="s">
        <v>118</v>
      </c>
      <c r="H157" s="200">
        <v>1</v>
      </c>
      <c r="I157" s="201"/>
      <c r="J157" s="202">
        <f>ROUND(I157*H157,2)</f>
        <v>0</v>
      </c>
      <c r="K157" s="198" t="s">
        <v>119</v>
      </c>
      <c r="L157" s="44"/>
      <c r="M157" s="203" t="s">
        <v>21</v>
      </c>
      <c r="N157" s="204" t="s">
        <v>44</v>
      </c>
      <c r="O157" s="84"/>
      <c r="P157" s="205">
        <f>O157*H157</f>
        <v>0</v>
      </c>
      <c r="Q157" s="205">
        <v>0</v>
      </c>
      <c r="R157" s="205">
        <f>Q157*H157</f>
        <v>0</v>
      </c>
      <c r="S157" s="205">
        <v>0</v>
      </c>
      <c r="T157" s="206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07" t="s">
        <v>113</v>
      </c>
      <c r="AT157" s="207" t="s">
        <v>115</v>
      </c>
      <c r="AU157" s="207" t="s">
        <v>81</v>
      </c>
      <c r="AY157" s="17" t="s">
        <v>114</v>
      </c>
      <c r="BE157" s="208">
        <f>IF(N157="základní",J157,0)</f>
        <v>0</v>
      </c>
      <c r="BF157" s="208">
        <f>IF(N157="snížená",J157,0)</f>
        <v>0</v>
      </c>
      <c r="BG157" s="208">
        <f>IF(N157="zákl. přenesená",J157,0)</f>
        <v>0</v>
      </c>
      <c r="BH157" s="208">
        <f>IF(N157="sníž. přenesená",J157,0)</f>
        <v>0</v>
      </c>
      <c r="BI157" s="208">
        <f>IF(N157="nulová",J157,0)</f>
        <v>0</v>
      </c>
      <c r="BJ157" s="17" t="s">
        <v>81</v>
      </c>
      <c r="BK157" s="208">
        <f>ROUND(I157*H157,2)</f>
        <v>0</v>
      </c>
      <c r="BL157" s="17" t="s">
        <v>113</v>
      </c>
      <c r="BM157" s="207" t="s">
        <v>247</v>
      </c>
    </row>
    <row r="158" s="2" customFormat="1" ht="62.7" customHeight="1">
      <c r="A158" s="38"/>
      <c r="B158" s="39"/>
      <c r="C158" s="196" t="s">
        <v>248</v>
      </c>
      <c r="D158" s="196" t="s">
        <v>115</v>
      </c>
      <c r="E158" s="197" t="s">
        <v>249</v>
      </c>
      <c r="F158" s="198" t="s">
        <v>250</v>
      </c>
      <c r="G158" s="199" t="s">
        <v>118</v>
      </c>
      <c r="H158" s="200">
        <v>1</v>
      </c>
      <c r="I158" s="201"/>
      <c r="J158" s="202">
        <f>ROUND(I158*H158,2)</f>
        <v>0</v>
      </c>
      <c r="K158" s="198" t="s">
        <v>119</v>
      </c>
      <c r="L158" s="44"/>
      <c r="M158" s="203" t="s">
        <v>21</v>
      </c>
      <c r="N158" s="204" t="s">
        <v>44</v>
      </c>
      <c r="O158" s="84"/>
      <c r="P158" s="205">
        <f>O158*H158</f>
        <v>0</v>
      </c>
      <c r="Q158" s="205">
        <v>0</v>
      </c>
      <c r="R158" s="205">
        <f>Q158*H158</f>
        <v>0</v>
      </c>
      <c r="S158" s="205">
        <v>0</v>
      </c>
      <c r="T158" s="206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07" t="s">
        <v>113</v>
      </c>
      <c r="AT158" s="207" t="s">
        <v>115</v>
      </c>
      <c r="AU158" s="207" t="s">
        <v>81</v>
      </c>
      <c r="AY158" s="17" t="s">
        <v>114</v>
      </c>
      <c r="BE158" s="208">
        <f>IF(N158="základní",J158,0)</f>
        <v>0</v>
      </c>
      <c r="BF158" s="208">
        <f>IF(N158="snížená",J158,0)</f>
        <v>0</v>
      </c>
      <c r="BG158" s="208">
        <f>IF(N158="zákl. přenesená",J158,0)</f>
        <v>0</v>
      </c>
      <c r="BH158" s="208">
        <f>IF(N158="sníž. přenesená",J158,0)</f>
        <v>0</v>
      </c>
      <c r="BI158" s="208">
        <f>IF(N158="nulová",J158,0)</f>
        <v>0</v>
      </c>
      <c r="BJ158" s="17" t="s">
        <v>81</v>
      </c>
      <c r="BK158" s="208">
        <f>ROUND(I158*H158,2)</f>
        <v>0</v>
      </c>
      <c r="BL158" s="17" t="s">
        <v>113</v>
      </c>
      <c r="BM158" s="207" t="s">
        <v>251</v>
      </c>
    </row>
    <row r="159" s="2" customFormat="1" ht="55.5" customHeight="1">
      <c r="A159" s="38"/>
      <c r="B159" s="39"/>
      <c r="C159" s="196" t="s">
        <v>252</v>
      </c>
      <c r="D159" s="196" t="s">
        <v>115</v>
      </c>
      <c r="E159" s="197" t="s">
        <v>253</v>
      </c>
      <c r="F159" s="198" t="s">
        <v>254</v>
      </c>
      <c r="G159" s="199" t="s">
        <v>118</v>
      </c>
      <c r="H159" s="200">
        <v>1</v>
      </c>
      <c r="I159" s="201"/>
      <c r="J159" s="202">
        <f>ROUND(I159*H159,2)</f>
        <v>0</v>
      </c>
      <c r="K159" s="198" t="s">
        <v>119</v>
      </c>
      <c r="L159" s="44"/>
      <c r="M159" s="203" t="s">
        <v>21</v>
      </c>
      <c r="N159" s="204" t="s">
        <v>44</v>
      </c>
      <c r="O159" s="84"/>
      <c r="P159" s="205">
        <f>O159*H159</f>
        <v>0</v>
      </c>
      <c r="Q159" s="205">
        <v>0</v>
      </c>
      <c r="R159" s="205">
        <f>Q159*H159</f>
        <v>0</v>
      </c>
      <c r="S159" s="205">
        <v>0</v>
      </c>
      <c r="T159" s="206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07" t="s">
        <v>113</v>
      </c>
      <c r="AT159" s="207" t="s">
        <v>115</v>
      </c>
      <c r="AU159" s="207" t="s">
        <v>81</v>
      </c>
      <c r="AY159" s="17" t="s">
        <v>114</v>
      </c>
      <c r="BE159" s="208">
        <f>IF(N159="základní",J159,0)</f>
        <v>0</v>
      </c>
      <c r="BF159" s="208">
        <f>IF(N159="snížená",J159,0)</f>
        <v>0</v>
      </c>
      <c r="BG159" s="208">
        <f>IF(N159="zákl. přenesená",J159,0)</f>
        <v>0</v>
      </c>
      <c r="BH159" s="208">
        <f>IF(N159="sníž. přenesená",J159,0)</f>
        <v>0</v>
      </c>
      <c r="BI159" s="208">
        <f>IF(N159="nulová",J159,0)</f>
        <v>0</v>
      </c>
      <c r="BJ159" s="17" t="s">
        <v>81</v>
      </c>
      <c r="BK159" s="208">
        <f>ROUND(I159*H159,2)</f>
        <v>0</v>
      </c>
      <c r="BL159" s="17" t="s">
        <v>113</v>
      </c>
      <c r="BM159" s="207" t="s">
        <v>255</v>
      </c>
    </row>
    <row r="160" s="2" customFormat="1" ht="55.5" customHeight="1">
      <c r="A160" s="38"/>
      <c r="B160" s="39"/>
      <c r="C160" s="196" t="s">
        <v>256</v>
      </c>
      <c r="D160" s="196" t="s">
        <v>115</v>
      </c>
      <c r="E160" s="197" t="s">
        <v>257</v>
      </c>
      <c r="F160" s="198" t="s">
        <v>258</v>
      </c>
      <c r="G160" s="199" t="s">
        <v>118</v>
      </c>
      <c r="H160" s="200">
        <v>1</v>
      </c>
      <c r="I160" s="201"/>
      <c r="J160" s="202">
        <f>ROUND(I160*H160,2)</f>
        <v>0</v>
      </c>
      <c r="K160" s="198" t="s">
        <v>119</v>
      </c>
      <c r="L160" s="44"/>
      <c r="M160" s="203" t="s">
        <v>21</v>
      </c>
      <c r="N160" s="204" t="s">
        <v>44</v>
      </c>
      <c r="O160" s="84"/>
      <c r="P160" s="205">
        <f>O160*H160</f>
        <v>0</v>
      </c>
      <c r="Q160" s="205">
        <v>0</v>
      </c>
      <c r="R160" s="205">
        <f>Q160*H160</f>
        <v>0</v>
      </c>
      <c r="S160" s="205">
        <v>0</v>
      </c>
      <c r="T160" s="206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07" t="s">
        <v>113</v>
      </c>
      <c r="AT160" s="207" t="s">
        <v>115</v>
      </c>
      <c r="AU160" s="207" t="s">
        <v>81</v>
      </c>
      <c r="AY160" s="17" t="s">
        <v>114</v>
      </c>
      <c r="BE160" s="208">
        <f>IF(N160="základní",J160,0)</f>
        <v>0</v>
      </c>
      <c r="BF160" s="208">
        <f>IF(N160="snížená",J160,0)</f>
        <v>0</v>
      </c>
      <c r="BG160" s="208">
        <f>IF(N160="zákl. přenesená",J160,0)</f>
        <v>0</v>
      </c>
      <c r="BH160" s="208">
        <f>IF(N160="sníž. přenesená",J160,0)</f>
        <v>0</v>
      </c>
      <c r="BI160" s="208">
        <f>IF(N160="nulová",J160,0)</f>
        <v>0</v>
      </c>
      <c r="BJ160" s="17" t="s">
        <v>81</v>
      </c>
      <c r="BK160" s="208">
        <f>ROUND(I160*H160,2)</f>
        <v>0</v>
      </c>
      <c r="BL160" s="17" t="s">
        <v>113</v>
      </c>
      <c r="BM160" s="207" t="s">
        <v>259</v>
      </c>
    </row>
    <row r="161" s="12" customFormat="1">
      <c r="A161" s="12"/>
      <c r="B161" s="209"/>
      <c r="C161" s="210"/>
      <c r="D161" s="211" t="s">
        <v>121</v>
      </c>
      <c r="E161" s="212" t="s">
        <v>21</v>
      </c>
      <c r="F161" s="213" t="s">
        <v>260</v>
      </c>
      <c r="G161" s="210"/>
      <c r="H161" s="214">
        <v>1</v>
      </c>
      <c r="I161" s="215"/>
      <c r="J161" s="210"/>
      <c r="K161" s="210"/>
      <c r="L161" s="216"/>
      <c r="M161" s="217"/>
      <c r="N161" s="218"/>
      <c r="O161" s="218"/>
      <c r="P161" s="218"/>
      <c r="Q161" s="218"/>
      <c r="R161" s="218"/>
      <c r="S161" s="218"/>
      <c r="T161" s="219"/>
      <c r="U161" s="12"/>
      <c r="V161" s="12"/>
      <c r="W161" s="12"/>
      <c r="X161" s="12"/>
      <c r="Y161" s="12"/>
      <c r="Z161" s="12"/>
      <c r="AA161" s="12"/>
      <c r="AB161" s="12"/>
      <c r="AC161" s="12"/>
      <c r="AD161" s="12"/>
      <c r="AE161" s="12"/>
      <c r="AT161" s="220" t="s">
        <v>121</v>
      </c>
      <c r="AU161" s="220" t="s">
        <v>81</v>
      </c>
      <c r="AV161" s="12" t="s">
        <v>83</v>
      </c>
      <c r="AW161" s="12" t="s">
        <v>34</v>
      </c>
      <c r="AX161" s="12" t="s">
        <v>73</v>
      </c>
      <c r="AY161" s="220" t="s">
        <v>114</v>
      </c>
    </row>
    <row r="162" s="13" customFormat="1">
      <c r="A162" s="13"/>
      <c r="B162" s="221"/>
      <c r="C162" s="222"/>
      <c r="D162" s="211" t="s">
        <v>121</v>
      </c>
      <c r="E162" s="223" t="s">
        <v>21</v>
      </c>
      <c r="F162" s="224" t="s">
        <v>124</v>
      </c>
      <c r="G162" s="222"/>
      <c r="H162" s="225">
        <v>1</v>
      </c>
      <c r="I162" s="226"/>
      <c r="J162" s="222"/>
      <c r="K162" s="222"/>
      <c r="L162" s="227"/>
      <c r="M162" s="228"/>
      <c r="N162" s="229"/>
      <c r="O162" s="229"/>
      <c r="P162" s="229"/>
      <c r="Q162" s="229"/>
      <c r="R162" s="229"/>
      <c r="S162" s="229"/>
      <c r="T162" s="230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31" t="s">
        <v>121</v>
      </c>
      <c r="AU162" s="231" t="s">
        <v>81</v>
      </c>
      <c r="AV162" s="13" t="s">
        <v>113</v>
      </c>
      <c r="AW162" s="13" t="s">
        <v>34</v>
      </c>
      <c r="AX162" s="13" t="s">
        <v>81</v>
      </c>
      <c r="AY162" s="231" t="s">
        <v>114</v>
      </c>
    </row>
    <row r="163" s="2" customFormat="1" ht="55.5" customHeight="1">
      <c r="A163" s="38"/>
      <c r="B163" s="39"/>
      <c r="C163" s="196" t="s">
        <v>261</v>
      </c>
      <c r="D163" s="196" t="s">
        <v>115</v>
      </c>
      <c r="E163" s="197" t="s">
        <v>262</v>
      </c>
      <c r="F163" s="198" t="s">
        <v>263</v>
      </c>
      <c r="G163" s="199" t="s">
        <v>118</v>
      </c>
      <c r="H163" s="200">
        <v>1</v>
      </c>
      <c r="I163" s="201"/>
      <c r="J163" s="202">
        <f>ROUND(I163*H163,2)</f>
        <v>0</v>
      </c>
      <c r="K163" s="198" t="s">
        <v>119</v>
      </c>
      <c r="L163" s="44"/>
      <c r="M163" s="203" t="s">
        <v>21</v>
      </c>
      <c r="N163" s="204" t="s">
        <v>44</v>
      </c>
      <c r="O163" s="84"/>
      <c r="P163" s="205">
        <f>O163*H163</f>
        <v>0</v>
      </c>
      <c r="Q163" s="205">
        <v>0</v>
      </c>
      <c r="R163" s="205">
        <f>Q163*H163</f>
        <v>0</v>
      </c>
      <c r="S163" s="205">
        <v>0</v>
      </c>
      <c r="T163" s="206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07" t="s">
        <v>113</v>
      </c>
      <c r="AT163" s="207" t="s">
        <v>115</v>
      </c>
      <c r="AU163" s="207" t="s">
        <v>81</v>
      </c>
      <c r="AY163" s="17" t="s">
        <v>114</v>
      </c>
      <c r="BE163" s="208">
        <f>IF(N163="základní",J163,0)</f>
        <v>0</v>
      </c>
      <c r="BF163" s="208">
        <f>IF(N163="snížená",J163,0)</f>
        <v>0</v>
      </c>
      <c r="BG163" s="208">
        <f>IF(N163="zákl. přenesená",J163,0)</f>
        <v>0</v>
      </c>
      <c r="BH163" s="208">
        <f>IF(N163="sníž. přenesená",J163,0)</f>
        <v>0</v>
      </c>
      <c r="BI163" s="208">
        <f>IF(N163="nulová",J163,0)</f>
        <v>0</v>
      </c>
      <c r="BJ163" s="17" t="s">
        <v>81</v>
      </c>
      <c r="BK163" s="208">
        <f>ROUND(I163*H163,2)</f>
        <v>0</v>
      </c>
      <c r="BL163" s="17" t="s">
        <v>113</v>
      </c>
      <c r="BM163" s="207" t="s">
        <v>264</v>
      </c>
    </row>
    <row r="164" s="2" customFormat="1" ht="62.7" customHeight="1">
      <c r="A164" s="38"/>
      <c r="B164" s="39"/>
      <c r="C164" s="196" t="s">
        <v>265</v>
      </c>
      <c r="D164" s="196" t="s">
        <v>115</v>
      </c>
      <c r="E164" s="197" t="s">
        <v>266</v>
      </c>
      <c r="F164" s="198" t="s">
        <v>267</v>
      </c>
      <c r="G164" s="199" t="s">
        <v>118</v>
      </c>
      <c r="H164" s="200">
        <v>1</v>
      </c>
      <c r="I164" s="201"/>
      <c r="J164" s="202">
        <f>ROUND(I164*H164,2)</f>
        <v>0</v>
      </c>
      <c r="K164" s="198" t="s">
        <v>119</v>
      </c>
      <c r="L164" s="44"/>
      <c r="M164" s="203" t="s">
        <v>21</v>
      </c>
      <c r="N164" s="204" t="s">
        <v>44</v>
      </c>
      <c r="O164" s="84"/>
      <c r="P164" s="205">
        <f>O164*H164</f>
        <v>0</v>
      </c>
      <c r="Q164" s="205">
        <v>0</v>
      </c>
      <c r="R164" s="205">
        <f>Q164*H164</f>
        <v>0</v>
      </c>
      <c r="S164" s="205">
        <v>0</v>
      </c>
      <c r="T164" s="206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07" t="s">
        <v>113</v>
      </c>
      <c r="AT164" s="207" t="s">
        <v>115</v>
      </c>
      <c r="AU164" s="207" t="s">
        <v>81</v>
      </c>
      <c r="AY164" s="17" t="s">
        <v>114</v>
      </c>
      <c r="BE164" s="208">
        <f>IF(N164="základní",J164,0)</f>
        <v>0</v>
      </c>
      <c r="BF164" s="208">
        <f>IF(N164="snížená",J164,0)</f>
        <v>0</v>
      </c>
      <c r="BG164" s="208">
        <f>IF(N164="zákl. přenesená",J164,0)</f>
        <v>0</v>
      </c>
      <c r="BH164" s="208">
        <f>IF(N164="sníž. přenesená",J164,0)</f>
        <v>0</v>
      </c>
      <c r="BI164" s="208">
        <f>IF(N164="nulová",J164,0)</f>
        <v>0</v>
      </c>
      <c r="BJ164" s="17" t="s">
        <v>81</v>
      </c>
      <c r="BK164" s="208">
        <f>ROUND(I164*H164,2)</f>
        <v>0</v>
      </c>
      <c r="BL164" s="17" t="s">
        <v>113</v>
      </c>
      <c r="BM164" s="207" t="s">
        <v>268</v>
      </c>
    </row>
    <row r="165" s="2" customFormat="1" ht="55.5" customHeight="1">
      <c r="A165" s="38"/>
      <c r="B165" s="39"/>
      <c r="C165" s="196" t="s">
        <v>269</v>
      </c>
      <c r="D165" s="196" t="s">
        <v>115</v>
      </c>
      <c r="E165" s="197" t="s">
        <v>270</v>
      </c>
      <c r="F165" s="198" t="s">
        <v>271</v>
      </c>
      <c r="G165" s="199" t="s">
        <v>118</v>
      </c>
      <c r="H165" s="200">
        <v>1</v>
      </c>
      <c r="I165" s="201"/>
      <c r="J165" s="202">
        <f>ROUND(I165*H165,2)</f>
        <v>0</v>
      </c>
      <c r="K165" s="198" t="s">
        <v>119</v>
      </c>
      <c r="L165" s="44"/>
      <c r="M165" s="203" t="s">
        <v>21</v>
      </c>
      <c r="N165" s="204" t="s">
        <v>44</v>
      </c>
      <c r="O165" s="84"/>
      <c r="P165" s="205">
        <f>O165*H165</f>
        <v>0</v>
      </c>
      <c r="Q165" s="205">
        <v>0</v>
      </c>
      <c r="R165" s="205">
        <f>Q165*H165</f>
        <v>0</v>
      </c>
      <c r="S165" s="205">
        <v>0</v>
      </c>
      <c r="T165" s="206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07" t="s">
        <v>113</v>
      </c>
      <c r="AT165" s="207" t="s">
        <v>115</v>
      </c>
      <c r="AU165" s="207" t="s">
        <v>81</v>
      </c>
      <c r="AY165" s="17" t="s">
        <v>114</v>
      </c>
      <c r="BE165" s="208">
        <f>IF(N165="základní",J165,0)</f>
        <v>0</v>
      </c>
      <c r="BF165" s="208">
        <f>IF(N165="snížená",J165,0)</f>
        <v>0</v>
      </c>
      <c r="BG165" s="208">
        <f>IF(N165="zákl. přenesená",J165,0)</f>
        <v>0</v>
      </c>
      <c r="BH165" s="208">
        <f>IF(N165="sníž. přenesená",J165,0)</f>
        <v>0</v>
      </c>
      <c r="BI165" s="208">
        <f>IF(N165="nulová",J165,0)</f>
        <v>0</v>
      </c>
      <c r="BJ165" s="17" t="s">
        <v>81</v>
      </c>
      <c r="BK165" s="208">
        <f>ROUND(I165*H165,2)</f>
        <v>0</v>
      </c>
      <c r="BL165" s="17" t="s">
        <v>113</v>
      </c>
      <c r="BM165" s="207" t="s">
        <v>272</v>
      </c>
    </row>
    <row r="166" s="2" customFormat="1" ht="55.5" customHeight="1">
      <c r="A166" s="38"/>
      <c r="B166" s="39"/>
      <c r="C166" s="196" t="s">
        <v>273</v>
      </c>
      <c r="D166" s="196" t="s">
        <v>115</v>
      </c>
      <c r="E166" s="197" t="s">
        <v>274</v>
      </c>
      <c r="F166" s="198" t="s">
        <v>275</v>
      </c>
      <c r="G166" s="199" t="s">
        <v>118</v>
      </c>
      <c r="H166" s="200">
        <v>8</v>
      </c>
      <c r="I166" s="201"/>
      <c r="J166" s="202">
        <f>ROUND(I166*H166,2)</f>
        <v>0</v>
      </c>
      <c r="K166" s="198" t="s">
        <v>119</v>
      </c>
      <c r="L166" s="44"/>
      <c r="M166" s="203" t="s">
        <v>21</v>
      </c>
      <c r="N166" s="204" t="s">
        <v>44</v>
      </c>
      <c r="O166" s="84"/>
      <c r="P166" s="205">
        <f>O166*H166</f>
        <v>0</v>
      </c>
      <c r="Q166" s="205">
        <v>0</v>
      </c>
      <c r="R166" s="205">
        <f>Q166*H166</f>
        <v>0</v>
      </c>
      <c r="S166" s="205">
        <v>0</v>
      </c>
      <c r="T166" s="206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07" t="s">
        <v>113</v>
      </c>
      <c r="AT166" s="207" t="s">
        <v>115</v>
      </c>
      <c r="AU166" s="207" t="s">
        <v>81</v>
      </c>
      <c r="AY166" s="17" t="s">
        <v>114</v>
      </c>
      <c r="BE166" s="208">
        <f>IF(N166="základní",J166,0)</f>
        <v>0</v>
      </c>
      <c r="BF166" s="208">
        <f>IF(N166="snížená",J166,0)</f>
        <v>0</v>
      </c>
      <c r="BG166" s="208">
        <f>IF(N166="zákl. přenesená",J166,0)</f>
        <v>0</v>
      </c>
      <c r="BH166" s="208">
        <f>IF(N166="sníž. přenesená",J166,0)</f>
        <v>0</v>
      </c>
      <c r="BI166" s="208">
        <f>IF(N166="nulová",J166,0)</f>
        <v>0</v>
      </c>
      <c r="BJ166" s="17" t="s">
        <v>81</v>
      </c>
      <c r="BK166" s="208">
        <f>ROUND(I166*H166,2)</f>
        <v>0</v>
      </c>
      <c r="BL166" s="17" t="s">
        <v>113</v>
      </c>
      <c r="BM166" s="207" t="s">
        <v>276</v>
      </c>
    </row>
    <row r="167" s="12" customFormat="1">
      <c r="A167" s="12"/>
      <c r="B167" s="209"/>
      <c r="C167" s="210"/>
      <c r="D167" s="211" t="s">
        <v>121</v>
      </c>
      <c r="E167" s="212" t="s">
        <v>21</v>
      </c>
      <c r="F167" s="213" t="s">
        <v>277</v>
      </c>
      <c r="G167" s="210"/>
      <c r="H167" s="214">
        <v>4</v>
      </c>
      <c r="I167" s="215"/>
      <c r="J167" s="210"/>
      <c r="K167" s="210"/>
      <c r="L167" s="216"/>
      <c r="M167" s="217"/>
      <c r="N167" s="218"/>
      <c r="O167" s="218"/>
      <c r="P167" s="218"/>
      <c r="Q167" s="218"/>
      <c r="R167" s="218"/>
      <c r="S167" s="218"/>
      <c r="T167" s="219"/>
      <c r="U167" s="12"/>
      <c r="V167" s="12"/>
      <c r="W167" s="12"/>
      <c r="X167" s="12"/>
      <c r="Y167" s="12"/>
      <c r="Z167" s="12"/>
      <c r="AA167" s="12"/>
      <c r="AB167" s="12"/>
      <c r="AC167" s="12"/>
      <c r="AD167" s="12"/>
      <c r="AE167" s="12"/>
      <c r="AT167" s="220" t="s">
        <v>121</v>
      </c>
      <c r="AU167" s="220" t="s">
        <v>81</v>
      </c>
      <c r="AV167" s="12" t="s">
        <v>83</v>
      </c>
      <c r="AW167" s="12" t="s">
        <v>34</v>
      </c>
      <c r="AX167" s="12" t="s">
        <v>73</v>
      </c>
      <c r="AY167" s="220" t="s">
        <v>114</v>
      </c>
    </row>
    <row r="168" s="12" customFormat="1">
      <c r="A168" s="12"/>
      <c r="B168" s="209"/>
      <c r="C168" s="210"/>
      <c r="D168" s="211" t="s">
        <v>121</v>
      </c>
      <c r="E168" s="212" t="s">
        <v>21</v>
      </c>
      <c r="F168" s="213" t="s">
        <v>278</v>
      </c>
      <c r="G168" s="210"/>
      <c r="H168" s="214">
        <v>4</v>
      </c>
      <c r="I168" s="215"/>
      <c r="J168" s="210"/>
      <c r="K168" s="210"/>
      <c r="L168" s="216"/>
      <c r="M168" s="217"/>
      <c r="N168" s="218"/>
      <c r="O168" s="218"/>
      <c r="P168" s="218"/>
      <c r="Q168" s="218"/>
      <c r="R168" s="218"/>
      <c r="S168" s="218"/>
      <c r="T168" s="219"/>
      <c r="U168" s="12"/>
      <c r="V168" s="12"/>
      <c r="W168" s="12"/>
      <c r="X168" s="12"/>
      <c r="Y168" s="12"/>
      <c r="Z168" s="12"/>
      <c r="AA168" s="12"/>
      <c r="AB168" s="12"/>
      <c r="AC168" s="12"/>
      <c r="AD168" s="12"/>
      <c r="AE168" s="12"/>
      <c r="AT168" s="220" t="s">
        <v>121</v>
      </c>
      <c r="AU168" s="220" t="s">
        <v>81</v>
      </c>
      <c r="AV168" s="12" t="s">
        <v>83</v>
      </c>
      <c r="AW168" s="12" t="s">
        <v>34</v>
      </c>
      <c r="AX168" s="12" t="s">
        <v>73</v>
      </c>
      <c r="AY168" s="220" t="s">
        <v>114</v>
      </c>
    </row>
    <row r="169" s="13" customFormat="1">
      <c r="A169" s="13"/>
      <c r="B169" s="221"/>
      <c r="C169" s="222"/>
      <c r="D169" s="211" t="s">
        <v>121</v>
      </c>
      <c r="E169" s="223" t="s">
        <v>21</v>
      </c>
      <c r="F169" s="224" t="s">
        <v>124</v>
      </c>
      <c r="G169" s="222"/>
      <c r="H169" s="225">
        <v>8</v>
      </c>
      <c r="I169" s="226"/>
      <c r="J169" s="222"/>
      <c r="K169" s="222"/>
      <c r="L169" s="227"/>
      <c r="M169" s="228"/>
      <c r="N169" s="229"/>
      <c r="O169" s="229"/>
      <c r="P169" s="229"/>
      <c r="Q169" s="229"/>
      <c r="R169" s="229"/>
      <c r="S169" s="229"/>
      <c r="T169" s="230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31" t="s">
        <v>121</v>
      </c>
      <c r="AU169" s="231" t="s">
        <v>81</v>
      </c>
      <c r="AV169" s="13" t="s">
        <v>113</v>
      </c>
      <c r="AW169" s="13" t="s">
        <v>34</v>
      </c>
      <c r="AX169" s="13" t="s">
        <v>81</v>
      </c>
      <c r="AY169" s="231" t="s">
        <v>114</v>
      </c>
    </row>
    <row r="170" s="2" customFormat="1" ht="55.5" customHeight="1">
      <c r="A170" s="38"/>
      <c r="B170" s="39"/>
      <c r="C170" s="196" t="s">
        <v>279</v>
      </c>
      <c r="D170" s="196" t="s">
        <v>115</v>
      </c>
      <c r="E170" s="197" t="s">
        <v>280</v>
      </c>
      <c r="F170" s="198" t="s">
        <v>281</v>
      </c>
      <c r="G170" s="199" t="s">
        <v>118</v>
      </c>
      <c r="H170" s="200">
        <v>1</v>
      </c>
      <c r="I170" s="201"/>
      <c r="J170" s="202">
        <f>ROUND(I170*H170,2)</f>
        <v>0</v>
      </c>
      <c r="K170" s="198" t="s">
        <v>119</v>
      </c>
      <c r="L170" s="44"/>
      <c r="M170" s="203" t="s">
        <v>21</v>
      </c>
      <c r="N170" s="204" t="s">
        <v>44</v>
      </c>
      <c r="O170" s="84"/>
      <c r="P170" s="205">
        <f>O170*H170</f>
        <v>0</v>
      </c>
      <c r="Q170" s="205">
        <v>0</v>
      </c>
      <c r="R170" s="205">
        <f>Q170*H170</f>
        <v>0</v>
      </c>
      <c r="S170" s="205">
        <v>0</v>
      </c>
      <c r="T170" s="206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07" t="s">
        <v>113</v>
      </c>
      <c r="AT170" s="207" t="s">
        <v>115</v>
      </c>
      <c r="AU170" s="207" t="s">
        <v>81</v>
      </c>
      <c r="AY170" s="17" t="s">
        <v>114</v>
      </c>
      <c r="BE170" s="208">
        <f>IF(N170="základní",J170,0)</f>
        <v>0</v>
      </c>
      <c r="BF170" s="208">
        <f>IF(N170="snížená",J170,0)</f>
        <v>0</v>
      </c>
      <c r="BG170" s="208">
        <f>IF(N170="zákl. přenesená",J170,0)</f>
        <v>0</v>
      </c>
      <c r="BH170" s="208">
        <f>IF(N170="sníž. přenesená",J170,0)</f>
        <v>0</v>
      </c>
      <c r="BI170" s="208">
        <f>IF(N170="nulová",J170,0)</f>
        <v>0</v>
      </c>
      <c r="BJ170" s="17" t="s">
        <v>81</v>
      </c>
      <c r="BK170" s="208">
        <f>ROUND(I170*H170,2)</f>
        <v>0</v>
      </c>
      <c r="BL170" s="17" t="s">
        <v>113</v>
      </c>
      <c r="BM170" s="207" t="s">
        <v>282</v>
      </c>
    </row>
    <row r="171" s="2" customFormat="1" ht="55.5" customHeight="1">
      <c r="A171" s="38"/>
      <c r="B171" s="39"/>
      <c r="C171" s="196" t="s">
        <v>283</v>
      </c>
      <c r="D171" s="196" t="s">
        <v>115</v>
      </c>
      <c r="E171" s="197" t="s">
        <v>284</v>
      </c>
      <c r="F171" s="198" t="s">
        <v>285</v>
      </c>
      <c r="G171" s="199" t="s">
        <v>118</v>
      </c>
      <c r="H171" s="200">
        <v>1</v>
      </c>
      <c r="I171" s="201"/>
      <c r="J171" s="202">
        <f>ROUND(I171*H171,2)</f>
        <v>0</v>
      </c>
      <c r="K171" s="198" t="s">
        <v>119</v>
      </c>
      <c r="L171" s="44"/>
      <c r="M171" s="203" t="s">
        <v>21</v>
      </c>
      <c r="N171" s="204" t="s">
        <v>44</v>
      </c>
      <c r="O171" s="84"/>
      <c r="P171" s="205">
        <f>O171*H171</f>
        <v>0</v>
      </c>
      <c r="Q171" s="205">
        <v>0</v>
      </c>
      <c r="R171" s="205">
        <f>Q171*H171</f>
        <v>0</v>
      </c>
      <c r="S171" s="205">
        <v>0</v>
      </c>
      <c r="T171" s="206">
        <f>S171*H171</f>
        <v>0</v>
      </c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R171" s="207" t="s">
        <v>113</v>
      </c>
      <c r="AT171" s="207" t="s">
        <v>115</v>
      </c>
      <c r="AU171" s="207" t="s">
        <v>81</v>
      </c>
      <c r="AY171" s="17" t="s">
        <v>114</v>
      </c>
      <c r="BE171" s="208">
        <f>IF(N171="základní",J171,0)</f>
        <v>0</v>
      </c>
      <c r="BF171" s="208">
        <f>IF(N171="snížená",J171,0)</f>
        <v>0</v>
      </c>
      <c r="BG171" s="208">
        <f>IF(N171="zákl. přenesená",J171,0)</f>
        <v>0</v>
      </c>
      <c r="BH171" s="208">
        <f>IF(N171="sníž. přenesená",J171,0)</f>
        <v>0</v>
      </c>
      <c r="BI171" s="208">
        <f>IF(N171="nulová",J171,0)</f>
        <v>0</v>
      </c>
      <c r="BJ171" s="17" t="s">
        <v>81</v>
      </c>
      <c r="BK171" s="208">
        <f>ROUND(I171*H171,2)</f>
        <v>0</v>
      </c>
      <c r="BL171" s="17" t="s">
        <v>113</v>
      </c>
      <c r="BM171" s="207" t="s">
        <v>286</v>
      </c>
    </row>
    <row r="172" s="2" customFormat="1" ht="55.5" customHeight="1">
      <c r="A172" s="38"/>
      <c r="B172" s="39"/>
      <c r="C172" s="196" t="s">
        <v>287</v>
      </c>
      <c r="D172" s="196" t="s">
        <v>115</v>
      </c>
      <c r="E172" s="197" t="s">
        <v>288</v>
      </c>
      <c r="F172" s="198" t="s">
        <v>289</v>
      </c>
      <c r="G172" s="199" t="s">
        <v>118</v>
      </c>
      <c r="H172" s="200">
        <v>1</v>
      </c>
      <c r="I172" s="201"/>
      <c r="J172" s="202">
        <f>ROUND(I172*H172,2)</f>
        <v>0</v>
      </c>
      <c r="K172" s="198" t="s">
        <v>119</v>
      </c>
      <c r="L172" s="44"/>
      <c r="M172" s="203" t="s">
        <v>21</v>
      </c>
      <c r="N172" s="204" t="s">
        <v>44</v>
      </c>
      <c r="O172" s="84"/>
      <c r="P172" s="205">
        <f>O172*H172</f>
        <v>0</v>
      </c>
      <c r="Q172" s="205">
        <v>0</v>
      </c>
      <c r="R172" s="205">
        <f>Q172*H172</f>
        <v>0</v>
      </c>
      <c r="S172" s="205">
        <v>0</v>
      </c>
      <c r="T172" s="206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07" t="s">
        <v>113</v>
      </c>
      <c r="AT172" s="207" t="s">
        <v>115</v>
      </c>
      <c r="AU172" s="207" t="s">
        <v>81</v>
      </c>
      <c r="AY172" s="17" t="s">
        <v>114</v>
      </c>
      <c r="BE172" s="208">
        <f>IF(N172="základní",J172,0)</f>
        <v>0</v>
      </c>
      <c r="BF172" s="208">
        <f>IF(N172="snížená",J172,0)</f>
        <v>0</v>
      </c>
      <c r="BG172" s="208">
        <f>IF(N172="zákl. přenesená",J172,0)</f>
        <v>0</v>
      </c>
      <c r="BH172" s="208">
        <f>IF(N172="sníž. přenesená",J172,0)</f>
        <v>0</v>
      </c>
      <c r="BI172" s="208">
        <f>IF(N172="nulová",J172,0)</f>
        <v>0</v>
      </c>
      <c r="BJ172" s="17" t="s">
        <v>81</v>
      </c>
      <c r="BK172" s="208">
        <f>ROUND(I172*H172,2)</f>
        <v>0</v>
      </c>
      <c r="BL172" s="17" t="s">
        <v>113</v>
      </c>
      <c r="BM172" s="207" t="s">
        <v>290</v>
      </c>
    </row>
    <row r="173" s="2" customFormat="1" ht="55.5" customHeight="1">
      <c r="A173" s="38"/>
      <c r="B173" s="39"/>
      <c r="C173" s="196" t="s">
        <v>291</v>
      </c>
      <c r="D173" s="196" t="s">
        <v>115</v>
      </c>
      <c r="E173" s="197" t="s">
        <v>292</v>
      </c>
      <c r="F173" s="198" t="s">
        <v>293</v>
      </c>
      <c r="G173" s="199" t="s">
        <v>118</v>
      </c>
      <c r="H173" s="200">
        <v>1</v>
      </c>
      <c r="I173" s="201"/>
      <c r="J173" s="202">
        <f>ROUND(I173*H173,2)</f>
        <v>0</v>
      </c>
      <c r="K173" s="198" t="s">
        <v>119</v>
      </c>
      <c r="L173" s="44"/>
      <c r="M173" s="203" t="s">
        <v>21</v>
      </c>
      <c r="N173" s="204" t="s">
        <v>44</v>
      </c>
      <c r="O173" s="84"/>
      <c r="P173" s="205">
        <f>O173*H173</f>
        <v>0</v>
      </c>
      <c r="Q173" s="205">
        <v>0</v>
      </c>
      <c r="R173" s="205">
        <f>Q173*H173</f>
        <v>0</v>
      </c>
      <c r="S173" s="205">
        <v>0</v>
      </c>
      <c r="T173" s="206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07" t="s">
        <v>113</v>
      </c>
      <c r="AT173" s="207" t="s">
        <v>115</v>
      </c>
      <c r="AU173" s="207" t="s">
        <v>81</v>
      </c>
      <c r="AY173" s="17" t="s">
        <v>114</v>
      </c>
      <c r="BE173" s="208">
        <f>IF(N173="základní",J173,0)</f>
        <v>0</v>
      </c>
      <c r="BF173" s="208">
        <f>IF(N173="snížená",J173,0)</f>
        <v>0</v>
      </c>
      <c r="BG173" s="208">
        <f>IF(N173="zákl. přenesená",J173,0)</f>
        <v>0</v>
      </c>
      <c r="BH173" s="208">
        <f>IF(N173="sníž. přenesená",J173,0)</f>
        <v>0</v>
      </c>
      <c r="BI173" s="208">
        <f>IF(N173="nulová",J173,0)</f>
        <v>0</v>
      </c>
      <c r="BJ173" s="17" t="s">
        <v>81</v>
      </c>
      <c r="BK173" s="208">
        <f>ROUND(I173*H173,2)</f>
        <v>0</v>
      </c>
      <c r="BL173" s="17" t="s">
        <v>113</v>
      </c>
      <c r="BM173" s="207" t="s">
        <v>294</v>
      </c>
    </row>
    <row r="174" s="2" customFormat="1" ht="55.5" customHeight="1">
      <c r="A174" s="38"/>
      <c r="B174" s="39"/>
      <c r="C174" s="196" t="s">
        <v>295</v>
      </c>
      <c r="D174" s="196" t="s">
        <v>115</v>
      </c>
      <c r="E174" s="197" t="s">
        <v>296</v>
      </c>
      <c r="F174" s="198" t="s">
        <v>297</v>
      </c>
      <c r="G174" s="199" t="s">
        <v>118</v>
      </c>
      <c r="H174" s="200">
        <v>227</v>
      </c>
      <c r="I174" s="201"/>
      <c r="J174" s="202">
        <f>ROUND(I174*H174,2)</f>
        <v>0</v>
      </c>
      <c r="K174" s="198" t="s">
        <v>119</v>
      </c>
      <c r="L174" s="44"/>
      <c r="M174" s="203" t="s">
        <v>21</v>
      </c>
      <c r="N174" s="204" t="s">
        <v>44</v>
      </c>
      <c r="O174" s="84"/>
      <c r="P174" s="205">
        <f>O174*H174</f>
        <v>0</v>
      </c>
      <c r="Q174" s="205">
        <v>0</v>
      </c>
      <c r="R174" s="205">
        <f>Q174*H174</f>
        <v>0</v>
      </c>
      <c r="S174" s="205">
        <v>0</v>
      </c>
      <c r="T174" s="206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07" t="s">
        <v>113</v>
      </c>
      <c r="AT174" s="207" t="s">
        <v>115</v>
      </c>
      <c r="AU174" s="207" t="s">
        <v>81</v>
      </c>
      <c r="AY174" s="17" t="s">
        <v>114</v>
      </c>
      <c r="BE174" s="208">
        <f>IF(N174="základní",J174,0)</f>
        <v>0</v>
      </c>
      <c r="BF174" s="208">
        <f>IF(N174="snížená",J174,0)</f>
        <v>0</v>
      </c>
      <c r="BG174" s="208">
        <f>IF(N174="zákl. přenesená",J174,0)</f>
        <v>0</v>
      </c>
      <c r="BH174" s="208">
        <f>IF(N174="sníž. přenesená",J174,0)</f>
        <v>0</v>
      </c>
      <c r="BI174" s="208">
        <f>IF(N174="nulová",J174,0)</f>
        <v>0</v>
      </c>
      <c r="BJ174" s="17" t="s">
        <v>81</v>
      </c>
      <c r="BK174" s="208">
        <f>ROUND(I174*H174,2)</f>
        <v>0</v>
      </c>
      <c r="BL174" s="17" t="s">
        <v>113</v>
      </c>
      <c r="BM174" s="207" t="s">
        <v>298</v>
      </c>
    </row>
    <row r="175" s="12" customFormat="1">
      <c r="A175" s="12"/>
      <c r="B175" s="209"/>
      <c r="C175" s="210"/>
      <c r="D175" s="211" t="s">
        <v>121</v>
      </c>
      <c r="E175" s="212" t="s">
        <v>21</v>
      </c>
      <c r="F175" s="213" t="s">
        <v>299</v>
      </c>
      <c r="G175" s="210"/>
      <c r="H175" s="214">
        <v>14</v>
      </c>
      <c r="I175" s="215"/>
      <c r="J175" s="210"/>
      <c r="K175" s="210"/>
      <c r="L175" s="216"/>
      <c r="M175" s="217"/>
      <c r="N175" s="218"/>
      <c r="O175" s="218"/>
      <c r="P175" s="218"/>
      <c r="Q175" s="218"/>
      <c r="R175" s="218"/>
      <c r="S175" s="218"/>
      <c r="T175" s="219"/>
      <c r="U175" s="12"/>
      <c r="V175" s="12"/>
      <c r="W175" s="12"/>
      <c r="X175" s="12"/>
      <c r="Y175" s="12"/>
      <c r="Z175" s="12"/>
      <c r="AA175" s="12"/>
      <c r="AB175" s="12"/>
      <c r="AC175" s="12"/>
      <c r="AD175" s="12"/>
      <c r="AE175" s="12"/>
      <c r="AT175" s="220" t="s">
        <v>121</v>
      </c>
      <c r="AU175" s="220" t="s">
        <v>81</v>
      </c>
      <c r="AV175" s="12" t="s">
        <v>83</v>
      </c>
      <c r="AW175" s="12" t="s">
        <v>34</v>
      </c>
      <c r="AX175" s="12" t="s">
        <v>73</v>
      </c>
      <c r="AY175" s="220" t="s">
        <v>114</v>
      </c>
    </row>
    <row r="176" s="12" customFormat="1">
      <c r="A176" s="12"/>
      <c r="B176" s="209"/>
      <c r="C176" s="210"/>
      <c r="D176" s="211" t="s">
        <v>121</v>
      </c>
      <c r="E176" s="212" t="s">
        <v>21</v>
      </c>
      <c r="F176" s="213" t="s">
        <v>300</v>
      </c>
      <c r="G176" s="210"/>
      <c r="H176" s="214">
        <v>14</v>
      </c>
      <c r="I176" s="215"/>
      <c r="J176" s="210"/>
      <c r="K176" s="210"/>
      <c r="L176" s="216"/>
      <c r="M176" s="217"/>
      <c r="N176" s="218"/>
      <c r="O176" s="218"/>
      <c r="P176" s="218"/>
      <c r="Q176" s="218"/>
      <c r="R176" s="218"/>
      <c r="S176" s="218"/>
      <c r="T176" s="219"/>
      <c r="U176" s="12"/>
      <c r="V176" s="12"/>
      <c r="W176" s="12"/>
      <c r="X176" s="12"/>
      <c r="Y176" s="12"/>
      <c r="Z176" s="12"/>
      <c r="AA176" s="12"/>
      <c r="AB176" s="12"/>
      <c r="AC176" s="12"/>
      <c r="AD176" s="12"/>
      <c r="AE176" s="12"/>
      <c r="AT176" s="220" t="s">
        <v>121</v>
      </c>
      <c r="AU176" s="220" t="s">
        <v>81</v>
      </c>
      <c r="AV176" s="12" t="s">
        <v>83</v>
      </c>
      <c r="AW176" s="12" t="s">
        <v>34</v>
      </c>
      <c r="AX176" s="12" t="s">
        <v>73</v>
      </c>
      <c r="AY176" s="220" t="s">
        <v>114</v>
      </c>
    </row>
    <row r="177" s="12" customFormat="1">
      <c r="A177" s="12"/>
      <c r="B177" s="209"/>
      <c r="C177" s="210"/>
      <c r="D177" s="211" t="s">
        <v>121</v>
      </c>
      <c r="E177" s="212" t="s">
        <v>21</v>
      </c>
      <c r="F177" s="213" t="s">
        <v>301</v>
      </c>
      <c r="G177" s="210"/>
      <c r="H177" s="214">
        <v>60</v>
      </c>
      <c r="I177" s="215"/>
      <c r="J177" s="210"/>
      <c r="K177" s="210"/>
      <c r="L177" s="216"/>
      <c r="M177" s="217"/>
      <c r="N177" s="218"/>
      <c r="O177" s="218"/>
      <c r="P177" s="218"/>
      <c r="Q177" s="218"/>
      <c r="R177" s="218"/>
      <c r="S177" s="218"/>
      <c r="T177" s="219"/>
      <c r="U177" s="12"/>
      <c r="V177" s="12"/>
      <c r="W177" s="12"/>
      <c r="X177" s="12"/>
      <c r="Y177" s="12"/>
      <c r="Z177" s="12"/>
      <c r="AA177" s="12"/>
      <c r="AB177" s="12"/>
      <c r="AC177" s="12"/>
      <c r="AD177" s="12"/>
      <c r="AE177" s="12"/>
      <c r="AT177" s="220" t="s">
        <v>121</v>
      </c>
      <c r="AU177" s="220" t="s">
        <v>81</v>
      </c>
      <c r="AV177" s="12" t="s">
        <v>83</v>
      </c>
      <c r="AW177" s="12" t="s">
        <v>34</v>
      </c>
      <c r="AX177" s="12" t="s">
        <v>73</v>
      </c>
      <c r="AY177" s="220" t="s">
        <v>114</v>
      </c>
    </row>
    <row r="178" s="12" customFormat="1">
      <c r="A178" s="12"/>
      <c r="B178" s="209"/>
      <c r="C178" s="210"/>
      <c r="D178" s="211" t="s">
        <v>121</v>
      </c>
      <c r="E178" s="212" t="s">
        <v>21</v>
      </c>
      <c r="F178" s="213" t="s">
        <v>302</v>
      </c>
      <c r="G178" s="210"/>
      <c r="H178" s="214">
        <v>45</v>
      </c>
      <c r="I178" s="215"/>
      <c r="J178" s="210"/>
      <c r="K178" s="210"/>
      <c r="L178" s="216"/>
      <c r="M178" s="217"/>
      <c r="N178" s="218"/>
      <c r="O178" s="218"/>
      <c r="P178" s="218"/>
      <c r="Q178" s="218"/>
      <c r="R178" s="218"/>
      <c r="S178" s="218"/>
      <c r="T178" s="219"/>
      <c r="U178" s="12"/>
      <c r="V178" s="12"/>
      <c r="W178" s="12"/>
      <c r="X178" s="12"/>
      <c r="Y178" s="12"/>
      <c r="Z178" s="12"/>
      <c r="AA178" s="12"/>
      <c r="AB178" s="12"/>
      <c r="AC178" s="12"/>
      <c r="AD178" s="12"/>
      <c r="AE178" s="12"/>
      <c r="AT178" s="220" t="s">
        <v>121</v>
      </c>
      <c r="AU178" s="220" t="s">
        <v>81</v>
      </c>
      <c r="AV178" s="12" t="s">
        <v>83</v>
      </c>
      <c r="AW178" s="12" t="s">
        <v>34</v>
      </c>
      <c r="AX178" s="12" t="s">
        <v>73</v>
      </c>
      <c r="AY178" s="220" t="s">
        <v>114</v>
      </c>
    </row>
    <row r="179" s="12" customFormat="1">
      <c r="A179" s="12"/>
      <c r="B179" s="209"/>
      <c r="C179" s="210"/>
      <c r="D179" s="211" t="s">
        <v>121</v>
      </c>
      <c r="E179" s="212" t="s">
        <v>21</v>
      </c>
      <c r="F179" s="213" t="s">
        <v>303</v>
      </c>
      <c r="G179" s="210"/>
      <c r="H179" s="214">
        <v>19</v>
      </c>
      <c r="I179" s="215"/>
      <c r="J179" s="210"/>
      <c r="K179" s="210"/>
      <c r="L179" s="216"/>
      <c r="M179" s="217"/>
      <c r="N179" s="218"/>
      <c r="O179" s="218"/>
      <c r="P179" s="218"/>
      <c r="Q179" s="218"/>
      <c r="R179" s="218"/>
      <c r="S179" s="218"/>
      <c r="T179" s="219"/>
      <c r="U179" s="12"/>
      <c r="V179" s="12"/>
      <c r="W179" s="12"/>
      <c r="X179" s="12"/>
      <c r="Y179" s="12"/>
      <c r="Z179" s="12"/>
      <c r="AA179" s="12"/>
      <c r="AB179" s="12"/>
      <c r="AC179" s="12"/>
      <c r="AD179" s="12"/>
      <c r="AE179" s="12"/>
      <c r="AT179" s="220" t="s">
        <v>121</v>
      </c>
      <c r="AU179" s="220" t="s">
        <v>81</v>
      </c>
      <c r="AV179" s="12" t="s">
        <v>83</v>
      </c>
      <c r="AW179" s="12" t="s">
        <v>34</v>
      </c>
      <c r="AX179" s="12" t="s">
        <v>73</v>
      </c>
      <c r="AY179" s="220" t="s">
        <v>114</v>
      </c>
    </row>
    <row r="180" s="12" customFormat="1">
      <c r="A180" s="12"/>
      <c r="B180" s="209"/>
      <c r="C180" s="210"/>
      <c r="D180" s="211" t="s">
        <v>121</v>
      </c>
      <c r="E180" s="212" t="s">
        <v>21</v>
      </c>
      <c r="F180" s="213" t="s">
        <v>304</v>
      </c>
      <c r="G180" s="210"/>
      <c r="H180" s="214">
        <v>75</v>
      </c>
      <c r="I180" s="215"/>
      <c r="J180" s="210"/>
      <c r="K180" s="210"/>
      <c r="L180" s="216"/>
      <c r="M180" s="217"/>
      <c r="N180" s="218"/>
      <c r="O180" s="218"/>
      <c r="P180" s="218"/>
      <c r="Q180" s="218"/>
      <c r="R180" s="218"/>
      <c r="S180" s="218"/>
      <c r="T180" s="219"/>
      <c r="U180" s="12"/>
      <c r="V180" s="12"/>
      <c r="W180" s="12"/>
      <c r="X180" s="12"/>
      <c r="Y180" s="12"/>
      <c r="Z180" s="12"/>
      <c r="AA180" s="12"/>
      <c r="AB180" s="12"/>
      <c r="AC180" s="12"/>
      <c r="AD180" s="12"/>
      <c r="AE180" s="12"/>
      <c r="AT180" s="220" t="s">
        <v>121</v>
      </c>
      <c r="AU180" s="220" t="s">
        <v>81</v>
      </c>
      <c r="AV180" s="12" t="s">
        <v>83</v>
      </c>
      <c r="AW180" s="12" t="s">
        <v>34</v>
      </c>
      <c r="AX180" s="12" t="s">
        <v>73</v>
      </c>
      <c r="AY180" s="220" t="s">
        <v>114</v>
      </c>
    </row>
    <row r="181" s="13" customFormat="1">
      <c r="A181" s="13"/>
      <c r="B181" s="221"/>
      <c r="C181" s="222"/>
      <c r="D181" s="211" t="s">
        <v>121</v>
      </c>
      <c r="E181" s="223" t="s">
        <v>21</v>
      </c>
      <c r="F181" s="224" t="s">
        <v>124</v>
      </c>
      <c r="G181" s="222"/>
      <c r="H181" s="225">
        <v>227</v>
      </c>
      <c r="I181" s="226"/>
      <c r="J181" s="222"/>
      <c r="K181" s="222"/>
      <c r="L181" s="227"/>
      <c r="M181" s="228"/>
      <c r="N181" s="229"/>
      <c r="O181" s="229"/>
      <c r="P181" s="229"/>
      <c r="Q181" s="229"/>
      <c r="R181" s="229"/>
      <c r="S181" s="229"/>
      <c r="T181" s="230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31" t="s">
        <v>121</v>
      </c>
      <c r="AU181" s="231" t="s">
        <v>81</v>
      </c>
      <c r="AV181" s="13" t="s">
        <v>113</v>
      </c>
      <c r="AW181" s="13" t="s">
        <v>34</v>
      </c>
      <c r="AX181" s="13" t="s">
        <v>81</v>
      </c>
      <c r="AY181" s="231" t="s">
        <v>114</v>
      </c>
    </row>
    <row r="182" s="2" customFormat="1" ht="55.5" customHeight="1">
      <c r="A182" s="38"/>
      <c r="B182" s="39"/>
      <c r="C182" s="196" t="s">
        <v>305</v>
      </c>
      <c r="D182" s="196" t="s">
        <v>115</v>
      </c>
      <c r="E182" s="197" t="s">
        <v>306</v>
      </c>
      <c r="F182" s="198" t="s">
        <v>307</v>
      </c>
      <c r="G182" s="199" t="s">
        <v>118</v>
      </c>
      <c r="H182" s="200">
        <v>1</v>
      </c>
      <c r="I182" s="201"/>
      <c r="J182" s="202">
        <f>ROUND(I182*H182,2)</f>
        <v>0</v>
      </c>
      <c r="K182" s="198" t="s">
        <v>119</v>
      </c>
      <c r="L182" s="44"/>
      <c r="M182" s="203" t="s">
        <v>21</v>
      </c>
      <c r="N182" s="204" t="s">
        <v>44</v>
      </c>
      <c r="O182" s="84"/>
      <c r="P182" s="205">
        <f>O182*H182</f>
        <v>0</v>
      </c>
      <c r="Q182" s="205">
        <v>0</v>
      </c>
      <c r="R182" s="205">
        <f>Q182*H182</f>
        <v>0</v>
      </c>
      <c r="S182" s="205">
        <v>0</v>
      </c>
      <c r="T182" s="206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07" t="s">
        <v>113</v>
      </c>
      <c r="AT182" s="207" t="s">
        <v>115</v>
      </c>
      <c r="AU182" s="207" t="s">
        <v>81</v>
      </c>
      <c r="AY182" s="17" t="s">
        <v>114</v>
      </c>
      <c r="BE182" s="208">
        <f>IF(N182="základní",J182,0)</f>
        <v>0</v>
      </c>
      <c r="BF182" s="208">
        <f>IF(N182="snížená",J182,0)</f>
        <v>0</v>
      </c>
      <c r="BG182" s="208">
        <f>IF(N182="zákl. přenesená",J182,0)</f>
        <v>0</v>
      </c>
      <c r="BH182" s="208">
        <f>IF(N182="sníž. přenesená",J182,0)</f>
        <v>0</v>
      </c>
      <c r="BI182" s="208">
        <f>IF(N182="nulová",J182,0)</f>
        <v>0</v>
      </c>
      <c r="BJ182" s="17" t="s">
        <v>81</v>
      </c>
      <c r="BK182" s="208">
        <f>ROUND(I182*H182,2)</f>
        <v>0</v>
      </c>
      <c r="BL182" s="17" t="s">
        <v>113</v>
      </c>
      <c r="BM182" s="207" t="s">
        <v>308</v>
      </c>
    </row>
    <row r="183" s="2" customFormat="1" ht="62.7" customHeight="1">
      <c r="A183" s="38"/>
      <c r="B183" s="39"/>
      <c r="C183" s="196" t="s">
        <v>309</v>
      </c>
      <c r="D183" s="196" t="s">
        <v>115</v>
      </c>
      <c r="E183" s="197" t="s">
        <v>310</v>
      </c>
      <c r="F183" s="198" t="s">
        <v>311</v>
      </c>
      <c r="G183" s="199" t="s">
        <v>118</v>
      </c>
      <c r="H183" s="200">
        <v>1</v>
      </c>
      <c r="I183" s="201"/>
      <c r="J183" s="202">
        <f>ROUND(I183*H183,2)</f>
        <v>0</v>
      </c>
      <c r="K183" s="198" t="s">
        <v>119</v>
      </c>
      <c r="L183" s="44"/>
      <c r="M183" s="203" t="s">
        <v>21</v>
      </c>
      <c r="N183" s="204" t="s">
        <v>44</v>
      </c>
      <c r="O183" s="84"/>
      <c r="P183" s="205">
        <f>O183*H183</f>
        <v>0</v>
      </c>
      <c r="Q183" s="205">
        <v>0</v>
      </c>
      <c r="R183" s="205">
        <f>Q183*H183</f>
        <v>0</v>
      </c>
      <c r="S183" s="205">
        <v>0</v>
      </c>
      <c r="T183" s="206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07" t="s">
        <v>113</v>
      </c>
      <c r="AT183" s="207" t="s">
        <v>115</v>
      </c>
      <c r="AU183" s="207" t="s">
        <v>81</v>
      </c>
      <c r="AY183" s="17" t="s">
        <v>114</v>
      </c>
      <c r="BE183" s="208">
        <f>IF(N183="základní",J183,0)</f>
        <v>0</v>
      </c>
      <c r="BF183" s="208">
        <f>IF(N183="snížená",J183,0)</f>
        <v>0</v>
      </c>
      <c r="BG183" s="208">
        <f>IF(N183="zákl. přenesená",J183,0)</f>
        <v>0</v>
      </c>
      <c r="BH183" s="208">
        <f>IF(N183="sníž. přenesená",J183,0)</f>
        <v>0</v>
      </c>
      <c r="BI183" s="208">
        <f>IF(N183="nulová",J183,0)</f>
        <v>0</v>
      </c>
      <c r="BJ183" s="17" t="s">
        <v>81</v>
      </c>
      <c r="BK183" s="208">
        <f>ROUND(I183*H183,2)</f>
        <v>0</v>
      </c>
      <c r="BL183" s="17" t="s">
        <v>113</v>
      </c>
      <c r="BM183" s="207" t="s">
        <v>312</v>
      </c>
    </row>
    <row r="184" s="2" customFormat="1" ht="55.5" customHeight="1">
      <c r="A184" s="38"/>
      <c r="B184" s="39"/>
      <c r="C184" s="196" t="s">
        <v>313</v>
      </c>
      <c r="D184" s="196" t="s">
        <v>115</v>
      </c>
      <c r="E184" s="197" t="s">
        <v>314</v>
      </c>
      <c r="F184" s="198" t="s">
        <v>315</v>
      </c>
      <c r="G184" s="199" t="s">
        <v>118</v>
      </c>
      <c r="H184" s="200">
        <v>1</v>
      </c>
      <c r="I184" s="201"/>
      <c r="J184" s="202">
        <f>ROUND(I184*H184,2)</f>
        <v>0</v>
      </c>
      <c r="K184" s="198" t="s">
        <v>119</v>
      </c>
      <c r="L184" s="44"/>
      <c r="M184" s="203" t="s">
        <v>21</v>
      </c>
      <c r="N184" s="204" t="s">
        <v>44</v>
      </c>
      <c r="O184" s="84"/>
      <c r="P184" s="205">
        <f>O184*H184</f>
        <v>0</v>
      </c>
      <c r="Q184" s="205">
        <v>0</v>
      </c>
      <c r="R184" s="205">
        <f>Q184*H184</f>
        <v>0</v>
      </c>
      <c r="S184" s="205">
        <v>0</v>
      </c>
      <c r="T184" s="206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07" t="s">
        <v>113</v>
      </c>
      <c r="AT184" s="207" t="s">
        <v>115</v>
      </c>
      <c r="AU184" s="207" t="s">
        <v>81</v>
      </c>
      <c r="AY184" s="17" t="s">
        <v>114</v>
      </c>
      <c r="BE184" s="208">
        <f>IF(N184="základní",J184,0)</f>
        <v>0</v>
      </c>
      <c r="BF184" s="208">
        <f>IF(N184="snížená",J184,0)</f>
        <v>0</v>
      </c>
      <c r="BG184" s="208">
        <f>IF(N184="zákl. přenesená",J184,0)</f>
        <v>0</v>
      </c>
      <c r="BH184" s="208">
        <f>IF(N184="sníž. přenesená",J184,0)</f>
        <v>0</v>
      </c>
      <c r="BI184" s="208">
        <f>IF(N184="nulová",J184,0)</f>
        <v>0</v>
      </c>
      <c r="BJ184" s="17" t="s">
        <v>81</v>
      </c>
      <c r="BK184" s="208">
        <f>ROUND(I184*H184,2)</f>
        <v>0</v>
      </c>
      <c r="BL184" s="17" t="s">
        <v>113</v>
      </c>
      <c r="BM184" s="207" t="s">
        <v>316</v>
      </c>
    </row>
    <row r="185" s="2" customFormat="1" ht="49.05" customHeight="1">
      <c r="A185" s="38"/>
      <c r="B185" s="39"/>
      <c r="C185" s="196" t="s">
        <v>317</v>
      </c>
      <c r="D185" s="196" t="s">
        <v>115</v>
      </c>
      <c r="E185" s="197" t="s">
        <v>318</v>
      </c>
      <c r="F185" s="198" t="s">
        <v>319</v>
      </c>
      <c r="G185" s="199" t="s">
        <v>118</v>
      </c>
      <c r="H185" s="200">
        <v>24</v>
      </c>
      <c r="I185" s="201"/>
      <c r="J185" s="202">
        <f>ROUND(I185*H185,2)</f>
        <v>0</v>
      </c>
      <c r="K185" s="198" t="s">
        <v>119</v>
      </c>
      <c r="L185" s="44"/>
      <c r="M185" s="203" t="s">
        <v>21</v>
      </c>
      <c r="N185" s="204" t="s">
        <v>44</v>
      </c>
      <c r="O185" s="84"/>
      <c r="P185" s="205">
        <f>O185*H185</f>
        <v>0</v>
      </c>
      <c r="Q185" s="205">
        <v>0</v>
      </c>
      <c r="R185" s="205">
        <f>Q185*H185</f>
        <v>0</v>
      </c>
      <c r="S185" s="205">
        <v>0</v>
      </c>
      <c r="T185" s="206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07" t="s">
        <v>113</v>
      </c>
      <c r="AT185" s="207" t="s">
        <v>115</v>
      </c>
      <c r="AU185" s="207" t="s">
        <v>81</v>
      </c>
      <c r="AY185" s="17" t="s">
        <v>114</v>
      </c>
      <c r="BE185" s="208">
        <f>IF(N185="základní",J185,0)</f>
        <v>0</v>
      </c>
      <c r="BF185" s="208">
        <f>IF(N185="snížená",J185,0)</f>
        <v>0</v>
      </c>
      <c r="BG185" s="208">
        <f>IF(N185="zákl. přenesená",J185,0)</f>
        <v>0</v>
      </c>
      <c r="BH185" s="208">
        <f>IF(N185="sníž. přenesená",J185,0)</f>
        <v>0</v>
      </c>
      <c r="BI185" s="208">
        <f>IF(N185="nulová",J185,0)</f>
        <v>0</v>
      </c>
      <c r="BJ185" s="17" t="s">
        <v>81</v>
      </c>
      <c r="BK185" s="208">
        <f>ROUND(I185*H185,2)</f>
        <v>0</v>
      </c>
      <c r="BL185" s="17" t="s">
        <v>113</v>
      </c>
      <c r="BM185" s="207" t="s">
        <v>320</v>
      </c>
    </row>
    <row r="186" s="12" customFormat="1">
      <c r="A186" s="12"/>
      <c r="B186" s="209"/>
      <c r="C186" s="210"/>
      <c r="D186" s="211" t="s">
        <v>121</v>
      </c>
      <c r="E186" s="212" t="s">
        <v>21</v>
      </c>
      <c r="F186" s="213" t="s">
        <v>321</v>
      </c>
      <c r="G186" s="210"/>
      <c r="H186" s="214">
        <v>5</v>
      </c>
      <c r="I186" s="215"/>
      <c r="J186" s="210"/>
      <c r="K186" s="210"/>
      <c r="L186" s="216"/>
      <c r="M186" s="217"/>
      <c r="N186" s="218"/>
      <c r="O186" s="218"/>
      <c r="P186" s="218"/>
      <c r="Q186" s="218"/>
      <c r="R186" s="218"/>
      <c r="S186" s="218"/>
      <c r="T186" s="219"/>
      <c r="U186" s="12"/>
      <c r="V186" s="12"/>
      <c r="W186" s="12"/>
      <c r="X186" s="12"/>
      <c r="Y186" s="12"/>
      <c r="Z186" s="12"/>
      <c r="AA186" s="12"/>
      <c r="AB186" s="12"/>
      <c r="AC186" s="12"/>
      <c r="AD186" s="12"/>
      <c r="AE186" s="12"/>
      <c r="AT186" s="220" t="s">
        <v>121</v>
      </c>
      <c r="AU186" s="220" t="s">
        <v>81</v>
      </c>
      <c r="AV186" s="12" t="s">
        <v>83</v>
      </c>
      <c r="AW186" s="12" t="s">
        <v>34</v>
      </c>
      <c r="AX186" s="12" t="s">
        <v>73</v>
      </c>
      <c r="AY186" s="220" t="s">
        <v>114</v>
      </c>
    </row>
    <row r="187" s="12" customFormat="1">
      <c r="A187" s="12"/>
      <c r="B187" s="209"/>
      <c r="C187" s="210"/>
      <c r="D187" s="211" t="s">
        <v>121</v>
      </c>
      <c r="E187" s="212" t="s">
        <v>21</v>
      </c>
      <c r="F187" s="213" t="s">
        <v>322</v>
      </c>
      <c r="G187" s="210"/>
      <c r="H187" s="214">
        <v>19</v>
      </c>
      <c r="I187" s="215"/>
      <c r="J187" s="210"/>
      <c r="K187" s="210"/>
      <c r="L187" s="216"/>
      <c r="M187" s="217"/>
      <c r="N187" s="218"/>
      <c r="O187" s="218"/>
      <c r="P187" s="218"/>
      <c r="Q187" s="218"/>
      <c r="R187" s="218"/>
      <c r="S187" s="218"/>
      <c r="T187" s="219"/>
      <c r="U187" s="12"/>
      <c r="V187" s="12"/>
      <c r="W187" s="12"/>
      <c r="X187" s="12"/>
      <c r="Y187" s="12"/>
      <c r="Z187" s="12"/>
      <c r="AA187" s="12"/>
      <c r="AB187" s="12"/>
      <c r="AC187" s="12"/>
      <c r="AD187" s="12"/>
      <c r="AE187" s="12"/>
      <c r="AT187" s="220" t="s">
        <v>121</v>
      </c>
      <c r="AU187" s="220" t="s">
        <v>81</v>
      </c>
      <c r="AV187" s="12" t="s">
        <v>83</v>
      </c>
      <c r="AW187" s="12" t="s">
        <v>34</v>
      </c>
      <c r="AX187" s="12" t="s">
        <v>73</v>
      </c>
      <c r="AY187" s="220" t="s">
        <v>114</v>
      </c>
    </row>
    <row r="188" s="13" customFormat="1">
      <c r="A188" s="13"/>
      <c r="B188" s="221"/>
      <c r="C188" s="222"/>
      <c r="D188" s="211" t="s">
        <v>121</v>
      </c>
      <c r="E188" s="223" t="s">
        <v>21</v>
      </c>
      <c r="F188" s="224" t="s">
        <v>124</v>
      </c>
      <c r="G188" s="222"/>
      <c r="H188" s="225">
        <v>24</v>
      </c>
      <c r="I188" s="226"/>
      <c r="J188" s="222"/>
      <c r="K188" s="222"/>
      <c r="L188" s="227"/>
      <c r="M188" s="228"/>
      <c r="N188" s="229"/>
      <c r="O188" s="229"/>
      <c r="P188" s="229"/>
      <c r="Q188" s="229"/>
      <c r="R188" s="229"/>
      <c r="S188" s="229"/>
      <c r="T188" s="230"/>
      <c r="U188" s="13"/>
      <c r="V188" s="13"/>
      <c r="W188" s="13"/>
      <c r="X188" s="13"/>
      <c r="Y188" s="13"/>
      <c r="Z188" s="13"/>
      <c r="AA188" s="13"/>
      <c r="AB188" s="13"/>
      <c r="AC188" s="13"/>
      <c r="AD188" s="13"/>
      <c r="AE188" s="13"/>
      <c r="AT188" s="231" t="s">
        <v>121</v>
      </c>
      <c r="AU188" s="231" t="s">
        <v>81</v>
      </c>
      <c r="AV188" s="13" t="s">
        <v>113</v>
      </c>
      <c r="AW188" s="13" t="s">
        <v>34</v>
      </c>
      <c r="AX188" s="13" t="s">
        <v>81</v>
      </c>
      <c r="AY188" s="231" t="s">
        <v>114</v>
      </c>
    </row>
    <row r="189" s="2" customFormat="1" ht="55.5" customHeight="1">
      <c r="A189" s="38"/>
      <c r="B189" s="39"/>
      <c r="C189" s="196" t="s">
        <v>323</v>
      </c>
      <c r="D189" s="196" t="s">
        <v>115</v>
      </c>
      <c r="E189" s="197" t="s">
        <v>324</v>
      </c>
      <c r="F189" s="198" t="s">
        <v>325</v>
      </c>
      <c r="G189" s="199" t="s">
        <v>118</v>
      </c>
      <c r="H189" s="200">
        <v>1</v>
      </c>
      <c r="I189" s="201"/>
      <c r="J189" s="202">
        <f>ROUND(I189*H189,2)</f>
        <v>0</v>
      </c>
      <c r="K189" s="198" t="s">
        <v>119</v>
      </c>
      <c r="L189" s="44"/>
      <c r="M189" s="203" t="s">
        <v>21</v>
      </c>
      <c r="N189" s="204" t="s">
        <v>44</v>
      </c>
      <c r="O189" s="84"/>
      <c r="P189" s="205">
        <f>O189*H189</f>
        <v>0</v>
      </c>
      <c r="Q189" s="205">
        <v>0</v>
      </c>
      <c r="R189" s="205">
        <f>Q189*H189</f>
        <v>0</v>
      </c>
      <c r="S189" s="205">
        <v>0</v>
      </c>
      <c r="T189" s="206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07" t="s">
        <v>113</v>
      </c>
      <c r="AT189" s="207" t="s">
        <v>115</v>
      </c>
      <c r="AU189" s="207" t="s">
        <v>81</v>
      </c>
      <c r="AY189" s="17" t="s">
        <v>114</v>
      </c>
      <c r="BE189" s="208">
        <f>IF(N189="základní",J189,0)</f>
        <v>0</v>
      </c>
      <c r="BF189" s="208">
        <f>IF(N189="snížená",J189,0)</f>
        <v>0</v>
      </c>
      <c r="BG189" s="208">
        <f>IF(N189="zákl. přenesená",J189,0)</f>
        <v>0</v>
      </c>
      <c r="BH189" s="208">
        <f>IF(N189="sníž. přenesená",J189,0)</f>
        <v>0</v>
      </c>
      <c r="BI189" s="208">
        <f>IF(N189="nulová",J189,0)</f>
        <v>0</v>
      </c>
      <c r="BJ189" s="17" t="s">
        <v>81</v>
      </c>
      <c r="BK189" s="208">
        <f>ROUND(I189*H189,2)</f>
        <v>0</v>
      </c>
      <c r="BL189" s="17" t="s">
        <v>113</v>
      </c>
      <c r="BM189" s="207" t="s">
        <v>326</v>
      </c>
    </row>
    <row r="190" s="2" customFormat="1" ht="62.7" customHeight="1">
      <c r="A190" s="38"/>
      <c r="B190" s="39"/>
      <c r="C190" s="196" t="s">
        <v>327</v>
      </c>
      <c r="D190" s="196" t="s">
        <v>115</v>
      </c>
      <c r="E190" s="197" t="s">
        <v>328</v>
      </c>
      <c r="F190" s="198" t="s">
        <v>329</v>
      </c>
      <c r="G190" s="199" t="s">
        <v>118</v>
      </c>
      <c r="H190" s="200">
        <v>1</v>
      </c>
      <c r="I190" s="201"/>
      <c r="J190" s="202">
        <f>ROUND(I190*H190,2)</f>
        <v>0</v>
      </c>
      <c r="K190" s="198" t="s">
        <v>119</v>
      </c>
      <c r="L190" s="44"/>
      <c r="M190" s="203" t="s">
        <v>21</v>
      </c>
      <c r="N190" s="204" t="s">
        <v>44</v>
      </c>
      <c r="O190" s="84"/>
      <c r="P190" s="205">
        <f>O190*H190</f>
        <v>0</v>
      </c>
      <c r="Q190" s="205">
        <v>0</v>
      </c>
      <c r="R190" s="205">
        <f>Q190*H190</f>
        <v>0</v>
      </c>
      <c r="S190" s="205">
        <v>0</v>
      </c>
      <c r="T190" s="206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07" t="s">
        <v>113</v>
      </c>
      <c r="AT190" s="207" t="s">
        <v>115</v>
      </c>
      <c r="AU190" s="207" t="s">
        <v>81</v>
      </c>
      <c r="AY190" s="17" t="s">
        <v>114</v>
      </c>
      <c r="BE190" s="208">
        <f>IF(N190="základní",J190,0)</f>
        <v>0</v>
      </c>
      <c r="BF190" s="208">
        <f>IF(N190="snížená",J190,0)</f>
        <v>0</v>
      </c>
      <c r="BG190" s="208">
        <f>IF(N190="zákl. přenesená",J190,0)</f>
        <v>0</v>
      </c>
      <c r="BH190" s="208">
        <f>IF(N190="sníž. přenesená",J190,0)</f>
        <v>0</v>
      </c>
      <c r="BI190" s="208">
        <f>IF(N190="nulová",J190,0)</f>
        <v>0</v>
      </c>
      <c r="BJ190" s="17" t="s">
        <v>81</v>
      </c>
      <c r="BK190" s="208">
        <f>ROUND(I190*H190,2)</f>
        <v>0</v>
      </c>
      <c r="BL190" s="17" t="s">
        <v>113</v>
      </c>
      <c r="BM190" s="207" t="s">
        <v>330</v>
      </c>
    </row>
    <row r="191" s="2" customFormat="1" ht="55.5" customHeight="1">
      <c r="A191" s="38"/>
      <c r="B191" s="39"/>
      <c r="C191" s="196" t="s">
        <v>331</v>
      </c>
      <c r="D191" s="196" t="s">
        <v>115</v>
      </c>
      <c r="E191" s="197" t="s">
        <v>332</v>
      </c>
      <c r="F191" s="198" t="s">
        <v>333</v>
      </c>
      <c r="G191" s="199" t="s">
        <v>118</v>
      </c>
      <c r="H191" s="200">
        <v>1</v>
      </c>
      <c r="I191" s="201"/>
      <c r="J191" s="202">
        <f>ROUND(I191*H191,2)</f>
        <v>0</v>
      </c>
      <c r="K191" s="198" t="s">
        <v>119</v>
      </c>
      <c r="L191" s="44"/>
      <c r="M191" s="203" t="s">
        <v>21</v>
      </c>
      <c r="N191" s="204" t="s">
        <v>44</v>
      </c>
      <c r="O191" s="84"/>
      <c r="P191" s="205">
        <f>O191*H191</f>
        <v>0</v>
      </c>
      <c r="Q191" s="205">
        <v>0</v>
      </c>
      <c r="R191" s="205">
        <f>Q191*H191</f>
        <v>0</v>
      </c>
      <c r="S191" s="205">
        <v>0</v>
      </c>
      <c r="T191" s="206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07" t="s">
        <v>113</v>
      </c>
      <c r="AT191" s="207" t="s">
        <v>115</v>
      </c>
      <c r="AU191" s="207" t="s">
        <v>81</v>
      </c>
      <c r="AY191" s="17" t="s">
        <v>114</v>
      </c>
      <c r="BE191" s="208">
        <f>IF(N191="základní",J191,0)</f>
        <v>0</v>
      </c>
      <c r="BF191" s="208">
        <f>IF(N191="snížená",J191,0)</f>
        <v>0</v>
      </c>
      <c r="BG191" s="208">
        <f>IF(N191="zákl. přenesená",J191,0)</f>
        <v>0</v>
      </c>
      <c r="BH191" s="208">
        <f>IF(N191="sníž. přenesená",J191,0)</f>
        <v>0</v>
      </c>
      <c r="BI191" s="208">
        <f>IF(N191="nulová",J191,0)</f>
        <v>0</v>
      </c>
      <c r="BJ191" s="17" t="s">
        <v>81</v>
      </c>
      <c r="BK191" s="208">
        <f>ROUND(I191*H191,2)</f>
        <v>0</v>
      </c>
      <c r="BL191" s="17" t="s">
        <v>113</v>
      </c>
      <c r="BM191" s="207" t="s">
        <v>334</v>
      </c>
    </row>
    <row r="192" s="2" customFormat="1" ht="55.5" customHeight="1">
      <c r="A192" s="38"/>
      <c r="B192" s="39"/>
      <c r="C192" s="196" t="s">
        <v>335</v>
      </c>
      <c r="D192" s="196" t="s">
        <v>115</v>
      </c>
      <c r="E192" s="197" t="s">
        <v>336</v>
      </c>
      <c r="F192" s="198" t="s">
        <v>337</v>
      </c>
      <c r="G192" s="199" t="s">
        <v>118</v>
      </c>
      <c r="H192" s="200">
        <v>1</v>
      </c>
      <c r="I192" s="201"/>
      <c r="J192" s="202">
        <f>ROUND(I192*H192,2)</f>
        <v>0</v>
      </c>
      <c r="K192" s="198" t="s">
        <v>119</v>
      </c>
      <c r="L192" s="44"/>
      <c r="M192" s="203" t="s">
        <v>21</v>
      </c>
      <c r="N192" s="204" t="s">
        <v>44</v>
      </c>
      <c r="O192" s="84"/>
      <c r="P192" s="205">
        <f>O192*H192</f>
        <v>0</v>
      </c>
      <c r="Q192" s="205">
        <v>0</v>
      </c>
      <c r="R192" s="205">
        <f>Q192*H192</f>
        <v>0</v>
      </c>
      <c r="S192" s="205">
        <v>0</v>
      </c>
      <c r="T192" s="206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07" t="s">
        <v>113</v>
      </c>
      <c r="AT192" s="207" t="s">
        <v>115</v>
      </c>
      <c r="AU192" s="207" t="s">
        <v>81</v>
      </c>
      <c r="AY192" s="17" t="s">
        <v>114</v>
      </c>
      <c r="BE192" s="208">
        <f>IF(N192="základní",J192,0)</f>
        <v>0</v>
      </c>
      <c r="BF192" s="208">
        <f>IF(N192="snížená",J192,0)</f>
        <v>0</v>
      </c>
      <c r="BG192" s="208">
        <f>IF(N192="zákl. přenesená",J192,0)</f>
        <v>0</v>
      </c>
      <c r="BH192" s="208">
        <f>IF(N192="sníž. přenesená",J192,0)</f>
        <v>0</v>
      </c>
      <c r="BI192" s="208">
        <f>IF(N192="nulová",J192,0)</f>
        <v>0</v>
      </c>
      <c r="BJ192" s="17" t="s">
        <v>81</v>
      </c>
      <c r="BK192" s="208">
        <f>ROUND(I192*H192,2)</f>
        <v>0</v>
      </c>
      <c r="BL192" s="17" t="s">
        <v>113</v>
      </c>
      <c r="BM192" s="207" t="s">
        <v>338</v>
      </c>
    </row>
    <row r="193" s="2" customFormat="1" ht="55.5" customHeight="1">
      <c r="A193" s="38"/>
      <c r="B193" s="39"/>
      <c r="C193" s="196" t="s">
        <v>339</v>
      </c>
      <c r="D193" s="196" t="s">
        <v>115</v>
      </c>
      <c r="E193" s="197" t="s">
        <v>340</v>
      </c>
      <c r="F193" s="198" t="s">
        <v>341</v>
      </c>
      <c r="G193" s="199" t="s">
        <v>118</v>
      </c>
      <c r="H193" s="200">
        <v>1</v>
      </c>
      <c r="I193" s="201"/>
      <c r="J193" s="202">
        <f>ROUND(I193*H193,2)</f>
        <v>0</v>
      </c>
      <c r="K193" s="198" t="s">
        <v>119</v>
      </c>
      <c r="L193" s="44"/>
      <c r="M193" s="203" t="s">
        <v>21</v>
      </c>
      <c r="N193" s="204" t="s">
        <v>44</v>
      </c>
      <c r="O193" s="84"/>
      <c r="P193" s="205">
        <f>O193*H193</f>
        <v>0</v>
      </c>
      <c r="Q193" s="205">
        <v>0</v>
      </c>
      <c r="R193" s="205">
        <f>Q193*H193</f>
        <v>0</v>
      </c>
      <c r="S193" s="205">
        <v>0</v>
      </c>
      <c r="T193" s="206">
        <f>S193*H193</f>
        <v>0</v>
      </c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R193" s="207" t="s">
        <v>113</v>
      </c>
      <c r="AT193" s="207" t="s">
        <v>115</v>
      </c>
      <c r="AU193" s="207" t="s">
        <v>81</v>
      </c>
      <c r="AY193" s="17" t="s">
        <v>114</v>
      </c>
      <c r="BE193" s="208">
        <f>IF(N193="základní",J193,0)</f>
        <v>0</v>
      </c>
      <c r="BF193" s="208">
        <f>IF(N193="snížená",J193,0)</f>
        <v>0</v>
      </c>
      <c r="BG193" s="208">
        <f>IF(N193="zákl. přenesená",J193,0)</f>
        <v>0</v>
      </c>
      <c r="BH193" s="208">
        <f>IF(N193="sníž. přenesená",J193,0)</f>
        <v>0</v>
      </c>
      <c r="BI193" s="208">
        <f>IF(N193="nulová",J193,0)</f>
        <v>0</v>
      </c>
      <c r="BJ193" s="17" t="s">
        <v>81</v>
      </c>
      <c r="BK193" s="208">
        <f>ROUND(I193*H193,2)</f>
        <v>0</v>
      </c>
      <c r="BL193" s="17" t="s">
        <v>113</v>
      </c>
      <c r="BM193" s="207" t="s">
        <v>342</v>
      </c>
    </row>
    <row r="194" s="2" customFormat="1" ht="49.05" customHeight="1">
      <c r="A194" s="38"/>
      <c r="B194" s="39"/>
      <c r="C194" s="196" t="s">
        <v>343</v>
      </c>
      <c r="D194" s="196" t="s">
        <v>115</v>
      </c>
      <c r="E194" s="197" t="s">
        <v>344</v>
      </c>
      <c r="F194" s="198" t="s">
        <v>345</v>
      </c>
      <c r="G194" s="199" t="s">
        <v>118</v>
      </c>
      <c r="H194" s="200">
        <v>1</v>
      </c>
      <c r="I194" s="201"/>
      <c r="J194" s="202">
        <f>ROUND(I194*H194,2)</f>
        <v>0</v>
      </c>
      <c r="K194" s="198" t="s">
        <v>119</v>
      </c>
      <c r="L194" s="44"/>
      <c r="M194" s="203" t="s">
        <v>21</v>
      </c>
      <c r="N194" s="204" t="s">
        <v>44</v>
      </c>
      <c r="O194" s="84"/>
      <c r="P194" s="205">
        <f>O194*H194</f>
        <v>0</v>
      </c>
      <c r="Q194" s="205">
        <v>0</v>
      </c>
      <c r="R194" s="205">
        <f>Q194*H194</f>
        <v>0</v>
      </c>
      <c r="S194" s="205">
        <v>0</v>
      </c>
      <c r="T194" s="206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07" t="s">
        <v>113</v>
      </c>
      <c r="AT194" s="207" t="s">
        <v>115</v>
      </c>
      <c r="AU194" s="207" t="s">
        <v>81</v>
      </c>
      <c r="AY194" s="17" t="s">
        <v>114</v>
      </c>
      <c r="BE194" s="208">
        <f>IF(N194="základní",J194,0)</f>
        <v>0</v>
      </c>
      <c r="BF194" s="208">
        <f>IF(N194="snížená",J194,0)</f>
        <v>0</v>
      </c>
      <c r="BG194" s="208">
        <f>IF(N194="zákl. přenesená",J194,0)</f>
        <v>0</v>
      </c>
      <c r="BH194" s="208">
        <f>IF(N194="sníž. přenesená",J194,0)</f>
        <v>0</v>
      </c>
      <c r="BI194" s="208">
        <f>IF(N194="nulová",J194,0)</f>
        <v>0</v>
      </c>
      <c r="BJ194" s="17" t="s">
        <v>81</v>
      </c>
      <c r="BK194" s="208">
        <f>ROUND(I194*H194,2)</f>
        <v>0</v>
      </c>
      <c r="BL194" s="17" t="s">
        <v>113</v>
      </c>
      <c r="BM194" s="207" t="s">
        <v>346</v>
      </c>
    </row>
    <row r="195" s="2" customFormat="1" ht="49.05" customHeight="1">
      <c r="A195" s="38"/>
      <c r="B195" s="39"/>
      <c r="C195" s="196" t="s">
        <v>347</v>
      </c>
      <c r="D195" s="196" t="s">
        <v>115</v>
      </c>
      <c r="E195" s="197" t="s">
        <v>348</v>
      </c>
      <c r="F195" s="198" t="s">
        <v>349</v>
      </c>
      <c r="G195" s="199" t="s">
        <v>118</v>
      </c>
      <c r="H195" s="200">
        <v>1</v>
      </c>
      <c r="I195" s="201"/>
      <c r="J195" s="202">
        <f>ROUND(I195*H195,2)</f>
        <v>0</v>
      </c>
      <c r="K195" s="198" t="s">
        <v>119</v>
      </c>
      <c r="L195" s="44"/>
      <c r="M195" s="203" t="s">
        <v>21</v>
      </c>
      <c r="N195" s="204" t="s">
        <v>44</v>
      </c>
      <c r="O195" s="84"/>
      <c r="P195" s="205">
        <f>O195*H195</f>
        <v>0</v>
      </c>
      <c r="Q195" s="205">
        <v>0</v>
      </c>
      <c r="R195" s="205">
        <f>Q195*H195</f>
        <v>0</v>
      </c>
      <c r="S195" s="205">
        <v>0</v>
      </c>
      <c r="T195" s="206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07" t="s">
        <v>113</v>
      </c>
      <c r="AT195" s="207" t="s">
        <v>115</v>
      </c>
      <c r="AU195" s="207" t="s">
        <v>81</v>
      </c>
      <c r="AY195" s="17" t="s">
        <v>114</v>
      </c>
      <c r="BE195" s="208">
        <f>IF(N195="základní",J195,0)</f>
        <v>0</v>
      </c>
      <c r="BF195" s="208">
        <f>IF(N195="snížená",J195,0)</f>
        <v>0</v>
      </c>
      <c r="BG195" s="208">
        <f>IF(N195="zákl. přenesená",J195,0)</f>
        <v>0</v>
      </c>
      <c r="BH195" s="208">
        <f>IF(N195="sníž. přenesená",J195,0)</f>
        <v>0</v>
      </c>
      <c r="BI195" s="208">
        <f>IF(N195="nulová",J195,0)</f>
        <v>0</v>
      </c>
      <c r="BJ195" s="17" t="s">
        <v>81</v>
      </c>
      <c r="BK195" s="208">
        <f>ROUND(I195*H195,2)</f>
        <v>0</v>
      </c>
      <c r="BL195" s="17" t="s">
        <v>113</v>
      </c>
      <c r="BM195" s="207" t="s">
        <v>350</v>
      </c>
    </row>
    <row r="196" s="2" customFormat="1" ht="55.5" customHeight="1">
      <c r="A196" s="38"/>
      <c r="B196" s="39"/>
      <c r="C196" s="196" t="s">
        <v>351</v>
      </c>
      <c r="D196" s="196" t="s">
        <v>115</v>
      </c>
      <c r="E196" s="197" t="s">
        <v>352</v>
      </c>
      <c r="F196" s="198" t="s">
        <v>353</v>
      </c>
      <c r="G196" s="199" t="s">
        <v>118</v>
      </c>
      <c r="H196" s="200">
        <v>35</v>
      </c>
      <c r="I196" s="201"/>
      <c r="J196" s="202">
        <f>ROUND(I196*H196,2)</f>
        <v>0</v>
      </c>
      <c r="K196" s="198" t="s">
        <v>119</v>
      </c>
      <c r="L196" s="44"/>
      <c r="M196" s="203" t="s">
        <v>21</v>
      </c>
      <c r="N196" s="204" t="s">
        <v>44</v>
      </c>
      <c r="O196" s="84"/>
      <c r="P196" s="205">
        <f>O196*H196</f>
        <v>0</v>
      </c>
      <c r="Q196" s="205">
        <v>0</v>
      </c>
      <c r="R196" s="205">
        <f>Q196*H196</f>
        <v>0</v>
      </c>
      <c r="S196" s="205">
        <v>0</v>
      </c>
      <c r="T196" s="206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07" t="s">
        <v>113</v>
      </c>
      <c r="AT196" s="207" t="s">
        <v>115</v>
      </c>
      <c r="AU196" s="207" t="s">
        <v>81</v>
      </c>
      <c r="AY196" s="17" t="s">
        <v>114</v>
      </c>
      <c r="BE196" s="208">
        <f>IF(N196="základní",J196,0)</f>
        <v>0</v>
      </c>
      <c r="BF196" s="208">
        <f>IF(N196="snížená",J196,0)</f>
        <v>0</v>
      </c>
      <c r="BG196" s="208">
        <f>IF(N196="zákl. přenesená",J196,0)</f>
        <v>0</v>
      </c>
      <c r="BH196" s="208">
        <f>IF(N196="sníž. přenesená",J196,0)</f>
        <v>0</v>
      </c>
      <c r="BI196" s="208">
        <f>IF(N196="nulová",J196,0)</f>
        <v>0</v>
      </c>
      <c r="BJ196" s="17" t="s">
        <v>81</v>
      </c>
      <c r="BK196" s="208">
        <f>ROUND(I196*H196,2)</f>
        <v>0</v>
      </c>
      <c r="BL196" s="17" t="s">
        <v>113</v>
      </c>
      <c r="BM196" s="207" t="s">
        <v>354</v>
      </c>
    </row>
    <row r="197" s="12" customFormat="1">
      <c r="A197" s="12"/>
      <c r="B197" s="209"/>
      <c r="C197" s="210"/>
      <c r="D197" s="211" t="s">
        <v>121</v>
      </c>
      <c r="E197" s="212" t="s">
        <v>21</v>
      </c>
      <c r="F197" s="213" t="s">
        <v>355</v>
      </c>
      <c r="G197" s="210"/>
      <c r="H197" s="214">
        <v>7</v>
      </c>
      <c r="I197" s="215"/>
      <c r="J197" s="210"/>
      <c r="K197" s="210"/>
      <c r="L197" s="216"/>
      <c r="M197" s="217"/>
      <c r="N197" s="218"/>
      <c r="O197" s="218"/>
      <c r="P197" s="218"/>
      <c r="Q197" s="218"/>
      <c r="R197" s="218"/>
      <c r="S197" s="218"/>
      <c r="T197" s="219"/>
      <c r="U197" s="12"/>
      <c r="V197" s="12"/>
      <c r="W197" s="12"/>
      <c r="X197" s="12"/>
      <c r="Y197" s="12"/>
      <c r="Z197" s="12"/>
      <c r="AA197" s="12"/>
      <c r="AB197" s="12"/>
      <c r="AC197" s="12"/>
      <c r="AD197" s="12"/>
      <c r="AE197" s="12"/>
      <c r="AT197" s="220" t="s">
        <v>121</v>
      </c>
      <c r="AU197" s="220" t="s">
        <v>81</v>
      </c>
      <c r="AV197" s="12" t="s">
        <v>83</v>
      </c>
      <c r="AW197" s="12" t="s">
        <v>34</v>
      </c>
      <c r="AX197" s="12" t="s">
        <v>73</v>
      </c>
      <c r="AY197" s="220" t="s">
        <v>114</v>
      </c>
    </row>
    <row r="198" s="12" customFormat="1">
      <c r="A198" s="12"/>
      <c r="B198" s="209"/>
      <c r="C198" s="210"/>
      <c r="D198" s="211" t="s">
        <v>121</v>
      </c>
      <c r="E198" s="212" t="s">
        <v>21</v>
      </c>
      <c r="F198" s="213" t="s">
        <v>356</v>
      </c>
      <c r="G198" s="210"/>
      <c r="H198" s="214">
        <v>9</v>
      </c>
      <c r="I198" s="215"/>
      <c r="J198" s="210"/>
      <c r="K198" s="210"/>
      <c r="L198" s="216"/>
      <c r="M198" s="217"/>
      <c r="N198" s="218"/>
      <c r="O198" s="218"/>
      <c r="P198" s="218"/>
      <c r="Q198" s="218"/>
      <c r="R198" s="218"/>
      <c r="S198" s="218"/>
      <c r="T198" s="219"/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T198" s="220" t="s">
        <v>121</v>
      </c>
      <c r="AU198" s="220" t="s">
        <v>81</v>
      </c>
      <c r="AV198" s="12" t="s">
        <v>83</v>
      </c>
      <c r="AW198" s="12" t="s">
        <v>34</v>
      </c>
      <c r="AX198" s="12" t="s">
        <v>73</v>
      </c>
      <c r="AY198" s="220" t="s">
        <v>114</v>
      </c>
    </row>
    <row r="199" s="12" customFormat="1">
      <c r="A199" s="12"/>
      <c r="B199" s="209"/>
      <c r="C199" s="210"/>
      <c r="D199" s="211" t="s">
        <v>121</v>
      </c>
      <c r="E199" s="212" t="s">
        <v>21</v>
      </c>
      <c r="F199" s="213" t="s">
        <v>357</v>
      </c>
      <c r="G199" s="210"/>
      <c r="H199" s="214">
        <v>1</v>
      </c>
      <c r="I199" s="215"/>
      <c r="J199" s="210"/>
      <c r="K199" s="210"/>
      <c r="L199" s="216"/>
      <c r="M199" s="217"/>
      <c r="N199" s="218"/>
      <c r="O199" s="218"/>
      <c r="P199" s="218"/>
      <c r="Q199" s="218"/>
      <c r="R199" s="218"/>
      <c r="S199" s="218"/>
      <c r="T199" s="219"/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T199" s="220" t="s">
        <v>121</v>
      </c>
      <c r="AU199" s="220" t="s">
        <v>81</v>
      </c>
      <c r="AV199" s="12" t="s">
        <v>83</v>
      </c>
      <c r="AW199" s="12" t="s">
        <v>34</v>
      </c>
      <c r="AX199" s="12" t="s">
        <v>73</v>
      </c>
      <c r="AY199" s="220" t="s">
        <v>114</v>
      </c>
    </row>
    <row r="200" s="12" customFormat="1">
      <c r="A200" s="12"/>
      <c r="B200" s="209"/>
      <c r="C200" s="210"/>
      <c r="D200" s="211" t="s">
        <v>121</v>
      </c>
      <c r="E200" s="212" t="s">
        <v>21</v>
      </c>
      <c r="F200" s="213" t="s">
        <v>358</v>
      </c>
      <c r="G200" s="210"/>
      <c r="H200" s="214">
        <v>10</v>
      </c>
      <c r="I200" s="215"/>
      <c r="J200" s="210"/>
      <c r="K200" s="210"/>
      <c r="L200" s="216"/>
      <c r="M200" s="217"/>
      <c r="N200" s="218"/>
      <c r="O200" s="218"/>
      <c r="P200" s="218"/>
      <c r="Q200" s="218"/>
      <c r="R200" s="218"/>
      <c r="S200" s="218"/>
      <c r="T200" s="219"/>
      <c r="U200" s="12"/>
      <c r="V200" s="12"/>
      <c r="W200" s="12"/>
      <c r="X200" s="12"/>
      <c r="Y200" s="12"/>
      <c r="Z200" s="12"/>
      <c r="AA200" s="12"/>
      <c r="AB200" s="12"/>
      <c r="AC200" s="12"/>
      <c r="AD200" s="12"/>
      <c r="AE200" s="12"/>
      <c r="AT200" s="220" t="s">
        <v>121</v>
      </c>
      <c r="AU200" s="220" t="s">
        <v>81</v>
      </c>
      <c r="AV200" s="12" t="s">
        <v>83</v>
      </c>
      <c r="AW200" s="12" t="s">
        <v>34</v>
      </c>
      <c r="AX200" s="12" t="s">
        <v>73</v>
      </c>
      <c r="AY200" s="220" t="s">
        <v>114</v>
      </c>
    </row>
    <row r="201" s="12" customFormat="1">
      <c r="A201" s="12"/>
      <c r="B201" s="209"/>
      <c r="C201" s="210"/>
      <c r="D201" s="211" t="s">
        <v>121</v>
      </c>
      <c r="E201" s="212" t="s">
        <v>21</v>
      </c>
      <c r="F201" s="213" t="s">
        <v>359</v>
      </c>
      <c r="G201" s="210"/>
      <c r="H201" s="214">
        <v>5</v>
      </c>
      <c r="I201" s="215"/>
      <c r="J201" s="210"/>
      <c r="K201" s="210"/>
      <c r="L201" s="216"/>
      <c r="M201" s="217"/>
      <c r="N201" s="218"/>
      <c r="O201" s="218"/>
      <c r="P201" s="218"/>
      <c r="Q201" s="218"/>
      <c r="R201" s="218"/>
      <c r="S201" s="218"/>
      <c r="T201" s="219"/>
      <c r="U201" s="12"/>
      <c r="V201" s="12"/>
      <c r="W201" s="12"/>
      <c r="X201" s="12"/>
      <c r="Y201" s="12"/>
      <c r="Z201" s="12"/>
      <c r="AA201" s="12"/>
      <c r="AB201" s="12"/>
      <c r="AC201" s="12"/>
      <c r="AD201" s="12"/>
      <c r="AE201" s="12"/>
      <c r="AT201" s="220" t="s">
        <v>121</v>
      </c>
      <c r="AU201" s="220" t="s">
        <v>81</v>
      </c>
      <c r="AV201" s="12" t="s">
        <v>83</v>
      </c>
      <c r="AW201" s="12" t="s">
        <v>34</v>
      </c>
      <c r="AX201" s="12" t="s">
        <v>73</v>
      </c>
      <c r="AY201" s="220" t="s">
        <v>114</v>
      </c>
    </row>
    <row r="202" s="12" customFormat="1">
      <c r="A202" s="12"/>
      <c r="B202" s="209"/>
      <c r="C202" s="210"/>
      <c r="D202" s="211" t="s">
        <v>121</v>
      </c>
      <c r="E202" s="212" t="s">
        <v>21</v>
      </c>
      <c r="F202" s="213" t="s">
        <v>360</v>
      </c>
      <c r="G202" s="210"/>
      <c r="H202" s="214">
        <v>1</v>
      </c>
      <c r="I202" s="215"/>
      <c r="J202" s="210"/>
      <c r="K202" s="210"/>
      <c r="L202" s="216"/>
      <c r="M202" s="217"/>
      <c r="N202" s="218"/>
      <c r="O202" s="218"/>
      <c r="P202" s="218"/>
      <c r="Q202" s="218"/>
      <c r="R202" s="218"/>
      <c r="S202" s="218"/>
      <c r="T202" s="219"/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T202" s="220" t="s">
        <v>121</v>
      </c>
      <c r="AU202" s="220" t="s">
        <v>81</v>
      </c>
      <c r="AV202" s="12" t="s">
        <v>83</v>
      </c>
      <c r="AW202" s="12" t="s">
        <v>34</v>
      </c>
      <c r="AX202" s="12" t="s">
        <v>73</v>
      </c>
      <c r="AY202" s="220" t="s">
        <v>114</v>
      </c>
    </row>
    <row r="203" s="12" customFormat="1">
      <c r="A203" s="12"/>
      <c r="B203" s="209"/>
      <c r="C203" s="210"/>
      <c r="D203" s="211" t="s">
        <v>121</v>
      </c>
      <c r="E203" s="212" t="s">
        <v>21</v>
      </c>
      <c r="F203" s="213" t="s">
        <v>361</v>
      </c>
      <c r="G203" s="210"/>
      <c r="H203" s="214">
        <v>2</v>
      </c>
      <c r="I203" s="215"/>
      <c r="J203" s="210"/>
      <c r="K203" s="210"/>
      <c r="L203" s="216"/>
      <c r="M203" s="217"/>
      <c r="N203" s="218"/>
      <c r="O203" s="218"/>
      <c r="P203" s="218"/>
      <c r="Q203" s="218"/>
      <c r="R203" s="218"/>
      <c r="S203" s="218"/>
      <c r="T203" s="219"/>
      <c r="U203" s="12"/>
      <c r="V203" s="12"/>
      <c r="W203" s="12"/>
      <c r="X203" s="12"/>
      <c r="Y203" s="12"/>
      <c r="Z203" s="12"/>
      <c r="AA203" s="12"/>
      <c r="AB203" s="12"/>
      <c r="AC203" s="12"/>
      <c r="AD203" s="12"/>
      <c r="AE203" s="12"/>
      <c r="AT203" s="220" t="s">
        <v>121</v>
      </c>
      <c r="AU203" s="220" t="s">
        <v>81</v>
      </c>
      <c r="AV203" s="12" t="s">
        <v>83</v>
      </c>
      <c r="AW203" s="12" t="s">
        <v>34</v>
      </c>
      <c r="AX203" s="12" t="s">
        <v>73</v>
      </c>
      <c r="AY203" s="220" t="s">
        <v>114</v>
      </c>
    </row>
    <row r="204" s="13" customFormat="1">
      <c r="A204" s="13"/>
      <c r="B204" s="221"/>
      <c r="C204" s="222"/>
      <c r="D204" s="211" t="s">
        <v>121</v>
      </c>
      <c r="E204" s="223" t="s">
        <v>21</v>
      </c>
      <c r="F204" s="224" t="s">
        <v>124</v>
      </c>
      <c r="G204" s="222"/>
      <c r="H204" s="225">
        <v>35</v>
      </c>
      <c r="I204" s="226"/>
      <c r="J204" s="222"/>
      <c r="K204" s="222"/>
      <c r="L204" s="227"/>
      <c r="M204" s="228"/>
      <c r="N204" s="229"/>
      <c r="O204" s="229"/>
      <c r="P204" s="229"/>
      <c r="Q204" s="229"/>
      <c r="R204" s="229"/>
      <c r="S204" s="229"/>
      <c r="T204" s="230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31" t="s">
        <v>121</v>
      </c>
      <c r="AU204" s="231" t="s">
        <v>81</v>
      </c>
      <c r="AV204" s="13" t="s">
        <v>113</v>
      </c>
      <c r="AW204" s="13" t="s">
        <v>34</v>
      </c>
      <c r="AX204" s="13" t="s">
        <v>81</v>
      </c>
      <c r="AY204" s="231" t="s">
        <v>114</v>
      </c>
    </row>
    <row r="205" s="2" customFormat="1" ht="49.05" customHeight="1">
      <c r="A205" s="38"/>
      <c r="B205" s="39"/>
      <c r="C205" s="196" t="s">
        <v>362</v>
      </c>
      <c r="D205" s="196" t="s">
        <v>115</v>
      </c>
      <c r="E205" s="197" t="s">
        <v>363</v>
      </c>
      <c r="F205" s="198" t="s">
        <v>364</v>
      </c>
      <c r="G205" s="199" t="s">
        <v>118</v>
      </c>
      <c r="H205" s="200">
        <v>1</v>
      </c>
      <c r="I205" s="201"/>
      <c r="J205" s="202">
        <f>ROUND(I205*H205,2)</f>
        <v>0</v>
      </c>
      <c r="K205" s="198" t="s">
        <v>119</v>
      </c>
      <c r="L205" s="44"/>
      <c r="M205" s="203" t="s">
        <v>21</v>
      </c>
      <c r="N205" s="204" t="s">
        <v>44</v>
      </c>
      <c r="O205" s="84"/>
      <c r="P205" s="205">
        <f>O205*H205</f>
        <v>0</v>
      </c>
      <c r="Q205" s="205">
        <v>0</v>
      </c>
      <c r="R205" s="205">
        <f>Q205*H205</f>
        <v>0</v>
      </c>
      <c r="S205" s="205">
        <v>0</v>
      </c>
      <c r="T205" s="206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07" t="s">
        <v>113</v>
      </c>
      <c r="AT205" s="207" t="s">
        <v>115</v>
      </c>
      <c r="AU205" s="207" t="s">
        <v>81</v>
      </c>
      <c r="AY205" s="17" t="s">
        <v>114</v>
      </c>
      <c r="BE205" s="208">
        <f>IF(N205="základní",J205,0)</f>
        <v>0</v>
      </c>
      <c r="BF205" s="208">
        <f>IF(N205="snížená",J205,0)</f>
        <v>0</v>
      </c>
      <c r="BG205" s="208">
        <f>IF(N205="zákl. přenesená",J205,0)</f>
        <v>0</v>
      </c>
      <c r="BH205" s="208">
        <f>IF(N205="sníž. přenesená",J205,0)</f>
        <v>0</v>
      </c>
      <c r="BI205" s="208">
        <f>IF(N205="nulová",J205,0)</f>
        <v>0</v>
      </c>
      <c r="BJ205" s="17" t="s">
        <v>81</v>
      </c>
      <c r="BK205" s="208">
        <f>ROUND(I205*H205,2)</f>
        <v>0</v>
      </c>
      <c r="BL205" s="17" t="s">
        <v>113</v>
      </c>
      <c r="BM205" s="207" t="s">
        <v>365</v>
      </c>
    </row>
    <row r="206" s="2" customFormat="1" ht="16.5" customHeight="1">
      <c r="A206" s="38"/>
      <c r="B206" s="39"/>
      <c r="C206" s="196" t="s">
        <v>366</v>
      </c>
      <c r="D206" s="196" t="s">
        <v>115</v>
      </c>
      <c r="E206" s="197" t="s">
        <v>367</v>
      </c>
      <c r="F206" s="198" t="s">
        <v>368</v>
      </c>
      <c r="G206" s="199" t="s">
        <v>118</v>
      </c>
      <c r="H206" s="200">
        <v>1</v>
      </c>
      <c r="I206" s="201"/>
      <c r="J206" s="202">
        <f>ROUND(I206*H206,2)</f>
        <v>0</v>
      </c>
      <c r="K206" s="198" t="s">
        <v>119</v>
      </c>
      <c r="L206" s="44"/>
      <c r="M206" s="203" t="s">
        <v>21</v>
      </c>
      <c r="N206" s="204" t="s">
        <v>44</v>
      </c>
      <c r="O206" s="84"/>
      <c r="P206" s="205">
        <f>O206*H206</f>
        <v>0</v>
      </c>
      <c r="Q206" s="205">
        <v>0</v>
      </c>
      <c r="R206" s="205">
        <f>Q206*H206</f>
        <v>0</v>
      </c>
      <c r="S206" s="205">
        <v>0</v>
      </c>
      <c r="T206" s="206">
        <f>S206*H206</f>
        <v>0</v>
      </c>
      <c r="U206" s="38"/>
      <c r="V206" s="38"/>
      <c r="W206" s="38"/>
      <c r="X206" s="38"/>
      <c r="Y206" s="38"/>
      <c r="Z206" s="38"/>
      <c r="AA206" s="38"/>
      <c r="AB206" s="38"/>
      <c r="AC206" s="38"/>
      <c r="AD206" s="38"/>
      <c r="AE206" s="38"/>
      <c r="AR206" s="207" t="s">
        <v>113</v>
      </c>
      <c r="AT206" s="207" t="s">
        <v>115</v>
      </c>
      <c r="AU206" s="207" t="s">
        <v>81</v>
      </c>
      <c r="AY206" s="17" t="s">
        <v>114</v>
      </c>
      <c r="BE206" s="208">
        <f>IF(N206="základní",J206,0)</f>
        <v>0</v>
      </c>
      <c r="BF206" s="208">
        <f>IF(N206="snížená",J206,0)</f>
        <v>0</v>
      </c>
      <c r="BG206" s="208">
        <f>IF(N206="zákl. přenesená",J206,0)</f>
        <v>0</v>
      </c>
      <c r="BH206" s="208">
        <f>IF(N206="sníž. přenesená",J206,0)</f>
        <v>0</v>
      </c>
      <c r="BI206" s="208">
        <f>IF(N206="nulová",J206,0)</f>
        <v>0</v>
      </c>
      <c r="BJ206" s="17" t="s">
        <v>81</v>
      </c>
      <c r="BK206" s="208">
        <f>ROUND(I206*H206,2)</f>
        <v>0</v>
      </c>
      <c r="BL206" s="17" t="s">
        <v>113</v>
      </c>
      <c r="BM206" s="207" t="s">
        <v>369</v>
      </c>
    </row>
    <row r="207" s="2" customFormat="1" ht="16.5" customHeight="1">
      <c r="A207" s="38"/>
      <c r="B207" s="39"/>
      <c r="C207" s="196" t="s">
        <v>370</v>
      </c>
      <c r="D207" s="196" t="s">
        <v>115</v>
      </c>
      <c r="E207" s="197" t="s">
        <v>371</v>
      </c>
      <c r="F207" s="198" t="s">
        <v>372</v>
      </c>
      <c r="G207" s="199" t="s">
        <v>118</v>
      </c>
      <c r="H207" s="200">
        <v>1</v>
      </c>
      <c r="I207" s="201"/>
      <c r="J207" s="202">
        <f>ROUND(I207*H207,2)</f>
        <v>0</v>
      </c>
      <c r="K207" s="198" t="s">
        <v>119</v>
      </c>
      <c r="L207" s="44"/>
      <c r="M207" s="203" t="s">
        <v>21</v>
      </c>
      <c r="N207" s="204" t="s">
        <v>44</v>
      </c>
      <c r="O207" s="84"/>
      <c r="P207" s="205">
        <f>O207*H207</f>
        <v>0</v>
      </c>
      <c r="Q207" s="205">
        <v>0</v>
      </c>
      <c r="R207" s="205">
        <f>Q207*H207</f>
        <v>0</v>
      </c>
      <c r="S207" s="205">
        <v>0</v>
      </c>
      <c r="T207" s="206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07" t="s">
        <v>113</v>
      </c>
      <c r="AT207" s="207" t="s">
        <v>115</v>
      </c>
      <c r="AU207" s="207" t="s">
        <v>81</v>
      </c>
      <c r="AY207" s="17" t="s">
        <v>114</v>
      </c>
      <c r="BE207" s="208">
        <f>IF(N207="základní",J207,0)</f>
        <v>0</v>
      </c>
      <c r="BF207" s="208">
        <f>IF(N207="snížená",J207,0)</f>
        <v>0</v>
      </c>
      <c r="BG207" s="208">
        <f>IF(N207="zákl. přenesená",J207,0)</f>
        <v>0</v>
      </c>
      <c r="BH207" s="208">
        <f>IF(N207="sníž. přenesená",J207,0)</f>
        <v>0</v>
      </c>
      <c r="BI207" s="208">
        <f>IF(N207="nulová",J207,0)</f>
        <v>0</v>
      </c>
      <c r="BJ207" s="17" t="s">
        <v>81</v>
      </c>
      <c r="BK207" s="208">
        <f>ROUND(I207*H207,2)</f>
        <v>0</v>
      </c>
      <c r="BL207" s="17" t="s">
        <v>113</v>
      </c>
      <c r="BM207" s="207" t="s">
        <v>373</v>
      </c>
    </row>
    <row r="208" s="2" customFormat="1" ht="49.05" customHeight="1">
      <c r="A208" s="38"/>
      <c r="B208" s="39"/>
      <c r="C208" s="196" t="s">
        <v>374</v>
      </c>
      <c r="D208" s="196" t="s">
        <v>115</v>
      </c>
      <c r="E208" s="197" t="s">
        <v>375</v>
      </c>
      <c r="F208" s="198" t="s">
        <v>376</v>
      </c>
      <c r="G208" s="199" t="s">
        <v>118</v>
      </c>
      <c r="H208" s="200">
        <v>4</v>
      </c>
      <c r="I208" s="201"/>
      <c r="J208" s="202">
        <f>ROUND(I208*H208,2)</f>
        <v>0</v>
      </c>
      <c r="K208" s="198" t="s">
        <v>119</v>
      </c>
      <c r="L208" s="44"/>
      <c r="M208" s="203" t="s">
        <v>21</v>
      </c>
      <c r="N208" s="204" t="s">
        <v>44</v>
      </c>
      <c r="O208" s="84"/>
      <c r="P208" s="205">
        <f>O208*H208</f>
        <v>0</v>
      </c>
      <c r="Q208" s="205">
        <v>0</v>
      </c>
      <c r="R208" s="205">
        <f>Q208*H208</f>
        <v>0</v>
      </c>
      <c r="S208" s="205">
        <v>0</v>
      </c>
      <c r="T208" s="206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07" t="s">
        <v>113</v>
      </c>
      <c r="AT208" s="207" t="s">
        <v>115</v>
      </c>
      <c r="AU208" s="207" t="s">
        <v>81</v>
      </c>
      <c r="AY208" s="17" t="s">
        <v>114</v>
      </c>
      <c r="BE208" s="208">
        <f>IF(N208="základní",J208,0)</f>
        <v>0</v>
      </c>
      <c r="BF208" s="208">
        <f>IF(N208="snížená",J208,0)</f>
        <v>0</v>
      </c>
      <c r="BG208" s="208">
        <f>IF(N208="zákl. přenesená",J208,0)</f>
        <v>0</v>
      </c>
      <c r="BH208" s="208">
        <f>IF(N208="sníž. přenesená",J208,0)</f>
        <v>0</v>
      </c>
      <c r="BI208" s="208">
        <f>IF(N208="nulová",J208,0)</f>
        <v>0</v>
      </c>
      <c r="BJ208" s="17" t="s">
        <v>81</v>
      </c>
      <c r="BK208" s="208">
        <f>ROUND(I208*H208,2)</f>
        <v>0</v>
      </c>
      <c r="BL208" s="17" t="s">
        <v>113</v>
      </c>
      <c r="BM208" s="207" t="s">
        <v>377</v>
      </c>
    </row>
    <row r="209" s="12" customFormat="1">
      <c r="A209" s="12"/>
      <c r="B209" s="209"/>
      <c r="C209" s="210"/>
      <c r="D209" s="211" t="s">
        <v>121</v>
      </c>
      <c r="E209" s="212" t="s">
        <v>21</v>
      </c>
      <c r="F209" s="213" t="s">
        <v>378</v>
      </c>
      <c r="G209" s="210"/>
      <c r="H209" s="214">
        <v>4</v>
      </c>
      <c r="I209" s="215"/>
      <c r="J209" s="210"/>
      <c r="K209" s="210"/>
      <c r="L209" s="216"/>
      <c r="M209" s="217"/>
      <c r="N209" s="218"/>
      <c r="O209" s="218"/>
      <c r="P209" s="218"/>
      <c r="Q209" s="218"/>
      <c r="R209" s="218"/>
      <c r="S209" s="218"/>
      <c r="T209" s="219"/>
      <c r="U209" s="12"/>
      <c r="V209" s="12"/>
      <c r="W209" s="12"/>
      <c r="X209" s="12"/>
      <c r="Y209" s="12"/>
      <c r="Z209" s="12"/>
      <c r="AA209" s="12"/>
      <c r="AB209" s="12"/>
      <c r="AC209" s="12"/>
      <c r="AD209" s="12"/>
      <c r="AE209" s="12"/>
      <c r="AT209" s="220" t="s">
        <v>121</v>
      </c>
      <c r="AU209" s="220" t="s">
        <v>81</v>
      </c>
      <c r="AV209" s="12" t="s">
        <v>83</v>
      </c>
      <c r="AW209" s="12" t="s">
        <v>34</v>
      </c>
      <c r="AX209" s="12" t="s">
        <v>73</v>
      </c>
      <c r="AY209" s="220" t="s">
        <v>114</v>
      </c>
    </row>
    <row r="210" s="13" customFormat="1">
      <c r="A210" s="13"/>
      <c r="B210" s="221"/>
      <c r="C210" s="222"/>
      <c r="D210" s="211" t="s">
        <v>121</v>
      </c>
      <c r="E210" s="223" t="s">
        <v>21</v>
      </c>
      <c r="F210" s="224" t="s">
        <v>124</v>
      </c>
      <c r="G210" s="222"/>
      <c r="H210" s="225">
        <v>4</v>
      </c>
      <c r="I210" s="226"/>
      <c r="J210" s="222"/>
      <c r="K210" s="222"/>
      <c r="L210" s="227"/>
      <c r="M210" s="228"/>
      <c r="N210" s="229"/>
      <c r="O210" s="229"/>
      <c r="P210" s="229"/>
      <c r="Q210" s="229"/>
      <c r="R210" s="229"/>
      <c r="S210" s="229"/>
      <c r="T210" s="230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31" t="s">
        <v>121</v>
      </c>
      <c r="AU210" s="231" t="s">
        <v>81</v>
      </c>
      <c r="AV210" s="13" t="s">
        <v>113</v>
      </c>
      <c r="AW210" s="13" t="s">
        <v>34</v>
      </c>
      <c r="AX210" s="13" t="s">
        <v>81</v>
      </c>
      <c r="AY210" s="231" t="s">
        <v>114</v>
      </c>
    </row>
    <row r="211" s="2" customFormat="1" ht="55.5" customHeight="1">
      <c r="A211" s="38"/>
      <c r="B211" s="39"/>
      <c r="C211" s="196" t="s">
        <v>379</v>
      </c>
      <c r="D211" s="196" t="s">
        <v>115</v>
      </c>
      <c r="E211" s="197" t="s">
        <v>380</v>
      </c>
      <c r="F211" s="198" t="s">
        <v>381</v>
      </c>
      <c r="G211" s="199" t="s">
        <v>118</v>
      </c>
      <c r="H211" s="200">
        <v>1</v>
      </c>
      <c r="I211" s="201"/>
      <c r="J211" s="202">
        <f>ROUND(I211*H211,2)</f>
        <v>0</v>
      </c>
      <c r="K211" s="198" t="s">
        <v>119</v>
      </c>
      <c r="L211" s="44"/>
      <c r="M211" s="203" t="s">
        <v>21</v>
      </c>
      <c r="N211" s="204" t="s">
        <v>44</v>
      </c>
      <c r="O211" s="84"/>
      <c r="P211" s="205">
        <f>O211*H211</f>
        <v>0</v>
      </c>
      <c r="Q211" s="205">
        <v>0</v>
      </c>
      <c r="R211" s="205">
        <f>Q211*H211</f>
        <v>0</v>
      </c>
      <c r="S211" s="205">
        <v>0</v>
      </c>
      <c r="T211" s="206">
        <f>S211*H211</f>
        <v>0</v>
      </c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R211" s="207" t="s">
        <v>113</v>
      </c>
      <c r="AT211" s="207" t="s">
        <v>115</v>
      </c>
      <c r="AU211" s="207" t="s">
        <v>81</v>
      </c>
      <c r="AY211" s="17" t="s">
        <v>114</v>
      </c>
      <c r="BE211" s="208">
        <f>IF(N211="základní",J211,0)</f>
        <v>0</v>
      </c>
      <c r="BF211" s="208">
        <f>IF(N211="snížená",J211,0)</f>
        <v>0</v>
      </c>
      <c r="BG211" s="208">
        <f>IF(N211="zákl. přenesená",J211,0)</f>
        <v>0</v>
      </c>
      <c r="BH211" s="208">
        <f>IF(N211="sníž. přenesená",J211,0)</f>
        <v>0</v>
      </c>
      <c r="BI211" s="208">
        <f>IF(N211="nulová",J211,0)</f>
        <v>0</v>
      </c>
      <c r="BJ211" s="17" t="s">
        <v>81</v>
      </c>
      <c r="BK211" s="208">
        <f>ROUND(I211*H211,2)</f>
        <v>0</v>
      </c>
      <c r="BL211" s="17" t="s">
        <v>113</v>
      </c>
      <c r="BM211" s="207" t="s">
        <v>382</v>
      </c>
    </row>
    <row r="212" s="2" customFormat="1" ht="49.05" customHeight="1">
      <c r="A212" s="38"/>
      <c r="B212" s="39"/>
      <c r="C212" s="196" t="s">
        <v>383</v>
      </c>
      <c r="D212" s="196" t="s">
        <v>115</v>
      </c>
      <c r="E212" s="197" t="s">
        <v>384</v>
      </c>
      <c r="F212" s="198" t="s">
        <v>385</v>
      </c>
      <c r="G212" s="199" t="s">
        <v>118</v>
      </c>
      <c r="H212" s="200">
        <v>1</v>
      </c>
      <c r="I212" s="201"/>
      <c r="J212" s="202">
        <f>ROUND(I212*H212,2)</f>
        <v>0</v>
      </c>
      <c r="K212" s="198" t="s">
        <v>119</v>
      </c>
      <c r="L212" s="44"/>
      <c r="M212" s="203" t="s">
        <v>21</v>
      </c>
      <c r="N212" s="204" t="s">
        <v>44</v>
      </c>
      <c r="O212" s="84"/>
      <c r="P212" s="205">
        <f>O212*H212</f>
        <v>0</v>
      </c>
      <c r="Q212" s="205">
        <v>0</v>
      </c>
      <c r="R212" s="205">
        <f>Q212*H212</f>
        <v>0</v>
      </c>
      <c r="S212" s="205">
        <v>0</v>
      </c>
      <c r="T212" s="206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07" t="s">
        <v>113</v>
      </c>
      <c r="AT212" s="207" t="s">
        <v>115</v>
      </c>
      <c r="AU212" s="207" t="s">
        <v>81</v>
      </c>
      <c r="AY212" s="17" t="s">
        <v>114</v>
      </c>
      <c r="BE212" s="208">
        <f>IF(N212="základní",J212,0)</f>
        <v>0</v>
      </c>
      <c r="BF212" s="208">
        <f>IF(N212="snížená",J212,0)</f>
        <v>0</v>
      </c>
      <c r="BG212" s="208">
        <f>IF(N212="zákl. přenesená",J212,0)</f>
        <v>0</v>
      </c>
      <c r="BH212" s="208">
        <f>IF(N212="sníž. přenesená",J212,0)</f>
        <v>0</v>
      </c>
      <c r="BI212" s="208">
        <f>IF(N212="nulová",J212,0)</f>
        <v>0</v>
      </c>
      <c r="BJ212" s="17" t="s">
        <v>81</v>
      </c>
      <c r="BK212" s="208">
        <f>ROUND(I212*H212,2)</f>
        <v>0</v>
      </c>
      <c r="BL212" s="17" t="s">
        <v>113</v>
      </c>
      <c r="BM212" s="207" t="s">
        <v>386</v>
      </c>
    </row>
    <row r="213" s="2" customFormat="1" ht="49.05" customHeight="1">
      <c r="A213" s="38"/>
      <c r="B213" s="39"/>
      <c r="C213" s="196" t="s">
        <v>387</v>
      </c>
      <c r="D213" s="196" t="s">
        <v>115</v>
      </c>
      <c r="E213" s="197" t="s">
        <v>388</v>
      </c>
      <c r="F213" s="198" t="s">
        <v>389</v>
      </c>
      <c r="G213" s="199" t="s">
        <v>118</v>
      </c>
      <c r="H213" s="200">
        <v>17</v>
      </c>
      <c r="I213" s="201"/>
      <c r="J213" s="202">
        <f>ROUND(I213*H213,2)</f>
        <v>0</v>
      </c>
      <c r="K213" s="198" t="s">
        <v>119</v>
      </c>
      <c r="L213" s="44"/>
      <c r="M213" s="203" t="s">
        <v>21</v>
      </c>
      <c r="N213" s="204" t="s">
        <v>44</v>
      </c>
      <c r="O213" s="84"/>
      <c r="P213" s="205">
        <f>O213*H213</f>
        <v>0</v>
      </c>
      <c r="Q213" s="205">
        <v>0</v>
      </c>
      <c r="R213" s="205">
        <f>Q213*H213</f>
        <v>0</v>
      </c>
      <c r="S213" s="205">
        <v>0</v>
      </c>
      <c r="T213" s="206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07" t="s">
        <v>113</v>
      </c>
      <c r="AT213" s="207" t="s">
        <v>115</v>
      </c>
      <c r="AU213" s="207" t="s">
        <v>81</v>
      </c>
      <c r="AY213" s="17" t="s">
        <v>114</v>
      </c>
      <c r="BE213" s="208">
        <f>IF(N213="základní",J213,0)</f>
        <v>0</v>
      </c>
      <c r="BF213" s="208">
        <f>IF(N213="snížená",J213,0)</f>
        <v>0</v>
      </c>
      <c r="BG213" s="208">
        <f>IF(N213="zákl. přenesená",J213,0)</f>
        <v>0</v>
      </c>
      <c r="BH213" s="208">
        <f>IF(N213="sníž. přenesená",J213,0)</f>
        <v>0</v>
      </c>
      <c r="BI213" s="208">
        <f>IF(N213="nulová",J213,0)</f>
        <v>0</v>
      </c>
      <c r="BJ213" s="17" t="s">
        <v>81</v>
      </c>
      <c r="BK213" s="208">
        <f>ROUND(I213*H213,2)</f>
        <v>0</v>
      </c>
      <c r="BL213" s="17" t="s">
        <v>113</v>
      </c>
      <c r="BM213" s="207" t="s">
        <v>390</v>
      </c>
    </row>
    <row r="214" s="12" customFormat="1">
      <c r="A214" s="12"/>
      <c r="B214" s="209"/>
      <c r="C214" s="210"/>
      <c r="D214" s="211" t="s">
        <v>121</v>
      </c>
      <c r="E214" s="212" t="s">
        <v>21</v>
      </c>
      <c r="F214" s="213" t="s">
        <v>391</v>
      </c>
      <c r="G214" s="210"/>
      <c r="H214" s="214">
        <v>11</v>
      </c>
      <c r="I214" s="215"/>
      <c r="J214" s="210"/>
      <c r="K214" s="210"/>
      <c r="L214" s="216"/>
      <c r="M214" s="217"/>
      <c r="N214" s="218"/>
      <c r="O214" s="218"/>
      <c r="P214" s="218"/>
      <c r="Q214" s="218"/>
      <c r="R214" s="218"/>
      <c r="S214" s="218"/>
      <c r="T214" s="219"/>
      <c r="U214" s="12"/>
      <c r="V214" s="12"/>
      <c r="W214" s="12"/>
      <c r="X214" s="12"/>
      <c r="Y214" s="12"/>
      <c r="Z214" s="12"/>
      <c r="AA214" s="12"/>
      <c r="AB214" s="12"/>
      <c r="AC214" s="12"/>
      <c r="AD214" s="12"/>
      <c r="AE214" s="12"/>
      <c r="AT214" s="220" t="s">
        <v>121</v>
      </c>
      <c r="AU214" s="220" t="s">
        <v>81</v>
      </c>
      <c r="AV214" s="12" t="s">
        <v>83</v>
      </c>
      <c r="AW214" s="12" t="s">
        <v>34</v>
      </c>
      <c r="AX214" s="12" t="s">
        <v>73</v>
      </c>
      <c r="AY214" s="220" t="s">
        <v>114</v>
      </c>
    </row>
    <row r="215" s="12" customFormat="1">
      <c r="A215" s="12"/>
      <c r="B215" s="209"/>
      <c r="C215" s="210"/>
      <c r="D215" s="211" t="s">
        <v>121</v>
      </c>
      <c r="E215" s="212" t="s">
        <v>21</v>
      </c>
      <c r="F215" s="213" t="s">
        <v>392</v>
      </c>
      <c r="G215" s="210"/>
      <c r="H215" s="214">
        <v>6</v>
      </c>
      <c r="I215" s="215"/>
      <c r="J215" s="210"/>
      <c r="K215" s="210"/>
      <c r="L215" s="216"/>
      <c r="M215" s="217"/>
      <c r="N215" s="218"/>
      <c r="O215" s="218"/>
      <c r="P215" s="218"/>
      <c r="Q215" s="218"/>
      <c r="R215" s="218"/>
      <c r="S215" s="218"/>
      <c r="T215" s="219"/>
      <c r="U215" s="12"/>
      <c r="V215" s="12"/>
      <c r="W215" s="12"/>
      <c r="X215" s="12"/>
      <c r="Y215" s="12"/>
      <c r="Z215" s="12"/>
      <c r="AA215" s="12"/>
      <c r="AB215" s="12"/>
      <c r="AC215" s="12"/>
      <c r="AD215" s="12"/>
      <c r="AE215" s="12"/>
      <c r="AT215" s="220" t="s">
        <v>121</v>
      </c>
      <c r="AU215" s="220" t="s">
        <v>81</v>
      </c>
      <c r="AV215" s="12" t="s">
        <v>83</v>
      </c>
      <c r="AW215" s="12" t="s">
        <v>34</v>
      </c>
      <c r="AX215" s="12" t="s">
        <v>73</v>
      </c>
      <c r="AY215" s="220" t="s">
        <v>114</v>
      </c>
    </row>
    <row r="216" s="13" customFormat="1">
      <c r="A216" s="13"/>
      <c r="B216" s="221"/>
      <c r="C216" s="222"/>
      <c r="D216" s="211" t="s">
        <v>121</v>
      </c>
      <c r="E216" s="223" t="s">
        <v>21</v>
      </c>
      <c r="F216" s="224" t="s">
        <v>124</v>
      </c>
      <c r="G216" s="222"/>
      <c r="H216" s="225">
        <v>17</v>
      </c>
      <c r="I216" s="226"/>
      <c r="J216" s="222"/>
      <c r="K216" s="222"/>
      <c r="L216" s="227"/>
      <c r="M216" s="228"/>
      <c r="N216" s="229"/>
      <c r="O216" s="229"/>
      <c r="P216" s="229"/>
      <c r="Q216" s="229"/>
      <c r="R216" s="229"/>
      <c r="S216" s="229"/>
      <c r="T216" s="230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31" t="s">
        <v>121</v>
      </c>
      <c r="AU216" s="231" t="s">
        <v>81</v>
      </c>
      <c r="AV216" s="13" t="s">
        <v>113</v>
      </c>
      <c r="AW216" s="13" t="s">
        <v>34</v>
      </c>
      <c r="AX216" s="13" t="s">
        <v>81</v>
      </c>
      <c r="AY216" s="231" t="s">
        <v>114</v>
      </c>
    </row>
    <row r="217" s="2" customFormat="1" ht="55.5" customHeight="1">
      <c r="A217" s="38"/>
      <c r="B217" s="39"/>
      <c r="C217" s="196" t="s">
        <v>393</v>
      </c>
      <c r="D217" s="196" t="s">
        <v>115</v>
      </c>
      <c r="E217" s="197" t="s">
        <v>394</v>
      </c>
      <c r="F217" s="198" t="s">
        <v>395</v>
      </c>
      <c r="G217" s="199" t="s">
        <v>118</v>
      </c>
      <c r="H217" s="200">
        <v>1</v>
      </c>
      <c r="I217" s="201"/>
      <c r="J217" s="202">
        <f>ROUND(I217*H217,2)</f>
        <v>0</v>
      </c>
      <c r="K217" s="198" t="s">
        <v>119</v>
      </c>
      <c r="L217" s="44"/>
      <c r="M217" s="203" t="s">
        <v>21</v>
      </c>
      <c r="N217" s="204" t="s">
        <v>44</v>
      </c>
      <c r="O217" s="84"/>
      <c r="P217" s="205">
        <f>O217*H217</f>
        <v>0</v>
      </c>
      <c r="Q217" s="205">
        <v>0</v>
      </c>
      <c r="R217" s="205">
        <f>Q217*H217</f>
        <v>0</v>
      </c>
      <c r="S217" s="205">
        <v>0</v>
      </c>
      <c r="T217" s="206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07" t="s">
        <v>113</v>
      </c>
      <c r="AT217" s="207" t="s">
        <v>115</v>
      </c>
      <c r="AU217" s="207" t="s">
        <v>81</v>
      </c>
      <c r="AY217" s="17" t="s">
        <v>114</v>
      </c>
      <c r="BE217" s="208">
        <f>IF(N217="základní",J217,0)</f>
        <v>0</v>
      </c>
      <c r="BF217" s="208">
        <f>IF(N217="snížená",J217,0)</f>
        <v>0</v>
      </c>
      <c r="BG217" s="208">
        <f>IF(N217="zákl. přenesená",J217,0)</f>
        <v>0</v>
      </c>
      <c r="BH217" s="208">
        <f>IF(N217="sníž. přenesená",J217,0)</f>
        <v>0</v>
      </c>
      <c r="BI217" s="208">
        <f>IF(N217="nulová",J217,0)</f>
        <v>0</v>
      </c>
      <c r="BJ217" s="17" t="s">
        <v>81</v>
      </c>
      <c r="BK217" s="208">
        <f>ROUND(I217*H217,2)</f>
        <v>0</v>
      </c>
      <c r="BL217" s="17" t="s">
        <v>113</v>
      </c>
      <c r="BM217" s="207" t="s">
        <v>396</v>
      </c>
    </row>
    <row r="218" s="2" customFormat="1" ht="62.7" customHeight="1">
      <c r="A218" s="38"/>
      <c r="B218" s="39"/>
      <c r="C218" s="196" t="s">
        <v>397</v>
      </c>
      <c r="D218" s="196" t="s">
        <v>115</v>
      </c>
      <c r="E218" s="197" t="s">
        <v>398</v>
      </c>
      <c r="F218" s="198" t="s">
        <v>399</v>
      </c>
      <c r="G218" s="199" t="s">
        <v>118</v>
      </c>
      <c r="H218" s="200">
        <v>1</v>
      </c>
      <c r="I218" s="201"/>
      <c r="J218" s="202">
        <f>ROUND(I218*H218,2)</f>
        <v>0</v>
      </c>
      <c r="K218" s="198" t="s">
        <v>119</v>
      </c>
      <c r="L218" s="44"/>
      <c r="M218" s="203" t="s">
        <v>21</v>
      </c>
      <c r="N218" s="204" t="s">
        <v>44</v>
      </c>
      <c r="O218" s="84"/>
      <c r="P218" s="205">
        <f>O218*H218</f>
        <v>0</v>
      </c>
      <c r="Q218" s="205">
        <v>0</v>
      </c>
      <c r="R218" s="205">
        <f>Q218*H218</f>
        <v>0</v>
      </c>
      <c r="S218" s="205">
        <v>0</v>
      </c>
      <c r="T218" s="206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07" t="s">
        <v>113</v>
      </c>
      <c r="AT218" s="207" t="s">
        <v>115</v>
      </c>
      <c r="AU218" s="207" t="s">
        <v>81</v>
      </c>
      <c r="AY218" s="17" t="s">
        <v>114</v>
      </c>
      <c r="BE218" s="208">
        <f>IF(N218="základní",J218,0)</f>
        <v>0</v>
      </c>
      <c r="BF218" s="208">
        <f>IF(N218="snížená",J218,0)</f>
        <v>0</v>
      </c>
      <c r="BG218" s="208">
        <f>IF(N218="zákl. přenesená",J218,0)</f>
        <v>0</v>
      </c>
      <c r="BH218" s="208">
        <f>IF(N218="sníž. přenesená",J218,0)</f>
        <v>0</v>
      </c>
      <c r="BI218" s="208">
        <f>IF(N218="nulová",J218,0)</f>
        <v>0</v>
      </c>
      <c r="BJ218" s="17" t="s">
        <v>81</v>
      </c>
      <c r="BK218" s="208">
        <f>ROUND(I218*H218,2)</f>
        <v>0</v>
      </c>
      <c r="BL218" s="17" t="s">
        <v>113</v>
      </c>
      <c r="BM218" s="207" t="s">
        <v>400</v>
      </c>
    </row>
    <row r="219" s="2" customFormat="1" ht="49.05" customHeight="1">
      <c r="A219" s="38"/>
      <c r="B219" s="39"/>
      <c r="C219" s="196" t="s">
        <v>401</v>
      </c>
      <c r="D219" s="196" t="s">
        <v>115</v>
      </c>
      <c r="E219" s="197" t="s">
        <v>402</v>
      </c>
      <c r="F219" s="198" t="s">
        <v>403</v>
      </c>
      <c r="G219" s="199" t="s">
        <v>118</v>
      </c>
      <c r="H219" s="200">
        <v>17</v>
      </c>
      <c r="I219" s="201"/>
      <c r="J219" s="202">
        <f>ROUND(I219*H219,2)</f>
        <v>0</v>
      </c>
      <c r="K219" s="198" t="s">
        <v>119</v>
      </c>
      <c r="L219" s="44"/>
      <c r="M219" s="203" t="s">
        <v>21</v>
      </c>
      <c r="N219" s="204" t="s">
        <v>44</v>
      </c>
      <c r="O219" s="84"/>
      <c r="P219" s="205">
        <f>O219*H219</f>
        <v>0</v>
      </c>
      <c r="Q219" s="205">
        <v>0</v>
      </c>
      <c r="R219" s="205">
        <f>Q219*H219</f>
        <v>0</v>
      </c>
      <c r="S219" s="205">
        <v>0</v>
      </c>
      <c r="T219" s="206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07" t="s">
        <v>113</v>
      </c>
      <c r="AT219" s="207" t="s">
        <v>115</v>
      </c>
      <c r="AU219" s="207" t="s">
        <v>81</v>
      </c>
      <c r="AY219" s="17" t="s">
        <v>114</v>
      </c>
      <c r="BE219" s="208">
        <f>IF(N219="základní",J219,0)</f>
        <v>0</v>
      </c>
      <c r="BF219" s="208">
        <f>IF(N219="snížená",J219,0)</f>
        <v>0</v>
      </c>
      <c r="BG219" s="208">
        <f>IF(N219="zákl. přenesená",J219,0)</f>
        <v>0</v>
      </c>
      <c r="BH219" s="208">
        <f>IF(N219="sníž. přenesená",J219,0)</f>
        <v>0</v>
      </c>
      <c r="BI219" s="208">
        <f>IF(N219="nulová",J219,0)</f>
        <v>0</v>
      </c>
      <c r="BJ219" s="17" t="s">
        <v>81</v>
      </c>
      <c r="BK219" s="208">
        <f>ROUND(I219*H219,2)</f>
        <v>0</v>
      </c>
      <c r="BL219" s="17" t="s">
        <v>113</v>
      </c>
      <c r="BM219" s="207" t="s">
        <v>404</v>
      </c>
    </row>
    <row r="220" s="12" customFormat="1">
      <c r="A220" s="12"/>
      <c r="B220" s="209"/>
      <c r="C220" s="210"/>
      <c r="D220" s="211" t="s">
        <v>121</v>
      </c>
      <c r="E220" s="212" t="s">
        <v>21</v>
      </c>
      <c r="F220" s="213" t="s">
        <v>405</v>
      </c>
      <c r="G220" s="210"/>
      <c r="H220" s="214">
        <v>10</v>
      </c>
      <c r="I220" s="215"/>
      <c r="J220" s="210"/>
      <c r="K220" s="210"/>
      <c r="L220" s="216"/>
      <c r="M220" s="217"/>
      <c r="N220" s="218"/>
      <c r="O220" s="218"/>
      <c r="P220" s="218"/>
      <c r="Q220" s="218"/>
      <c r="R220" s="218"/>
      <c r="S220" s="218"/>
      <c r="T220" s="219"/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T220" s="220" t="s">
        <v>121</v>
      </c>
      <c r="AU220" s="220" t="s">
        <v>81</v>
      </c>
      <c r="AV220" s="12" t="s">
        <v>83</v>
      </c>
      <c r="AW220" s="12" t="s">
        <v>34</v>
      </c>
      <c r="AX220" s="12" t="s">
        <v>73</v>
      </c>
      <c r="AY220" s="220" t="s">
        <v>114</v>
      </c>
    </row>
    <row r="221" s="12" customFormat="1">
      <c r="A221" s="12"/>
      <c r="B221" s="209"/>
      <c r="C221" s="210"/>
      <c r="D221" s="211" t="s">
        <v>121</v>
      </c>
      <c r="E221" s="212" t="s">
        <v>21</v>
      </c>
      <c r="F221" s="213" t="s">
        <v>406</v>
      </c>
      <c r="G221" s="210"/>
      <c r="H221" s="214">
        <v>7</v>
      </c>
      <c r="I221" s="215"/>
      <c r="J221" s="210"/>
      <c r="K221" s="210"/>
      <c r="L221" s="216"/>
      <c r="M221" s="217"/>
      <c r="N221" s="218"/>
      <c r="O221" s="218"/>
      <c r="P221" s="218"/>
      <c r="Q221" s="218"/>
      <c r="R221" s="218"/>
      <c r="S221" s="218"/>
      <c r="T221" s="219"/>
      <c r="U221" s="12"/>
      <c r="V221" s="12"/>
      <c r="W221" s="12"/>
      <c r="X221" s="12"/>
      <c r="Y221" s="12"/>
      <c r="Z221" s="12"/>
      <c r="AA221" s="12"/>
      <c r="AB221" s="12"/>
      <c r="AC221" s="12"/>
      <c r="AD221" s="12"/>
      <c r="AE221" s="12"/>
      <c r="AT221" s="220" t="s">
        <v>121</v>
      </c>
      <c r="AU221" s="220" t="s">
        <v>81</v>
      </c>
      <c r="AV221" s="12" t="s">
        <v>83</v>
      </c>
      <c r="AW221" s="12" t="s">
        <v>34</v>
      </c>
      <c r="AX221" s="12" t="s">
        <v>73</v>
      </c>
      <c r="AY221" s="220" t="s">
        <v>114</v>
      </c>
    </row>
    <row r="222" s="13" customFormat="1">
      <c r="A222" s="13"/>
      <c r="B222" s="221"/>
      <c r="C222" s="222"/>
      <c r="D222" s="211" t="s">
        <v>121</v>
      </c>
      <c r="E222" s="223" t="s">
        <v>21</v>
      </c>
      <c r="F222" s="224" t="s">
        <v>124</v>
      </c>
      <c r="G222" s="222"/>
      <c r="H222" s="225">
        <v>17</v>
      </c>
      <c r="I222" s="226"/>
      <c r="J222" s="222"/>
      <c r="K222" s="222"/>
      <c r="L222" s="227"/>
      <c r="M222" s="228"/>
      <c r="N222" s="229"/>
      <c r="O222" s="229"/>
      <c r="P222" s="229"/>
      <c r="Q222" s="229"/>
      <c r="R222" s="229"/>
      <c r="S222" s="229"/>
      <c r="T222" s="230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31" t="s">
        <v>121</v>
      </c>
      <c r="AU222" s="231" t="s">
        <v>81</v>
      </c>
      <c r="AV222" s="13" t="s">
        <v>113</v>
      </c>
      <c r="AW222" s="13" t="s">
        <v>34</v>
      </c>
      <c r="AX222" s="13" t="s">
        <v>81</v>
      </c>
      <c r="AY222" s="231" t="s">
        <v>114</v>
      </c>
    </row>
    <row r="223" s="2" customFormat="1" ht="49.05" customHeight="1">
      <c r="A223" s="38"/>
      <c r="B223" s="39"/>
      <c r="C223" s="196" t="s">
        <v>407</v>
      </c>
      <c r="D223" s="196" t="s">
        <v>115</v>
      </c>
      <c r="E223" s="197" t="s">
        <v>408</v>
      </c>
      <c r="F223" s="198" t="s">
        <v>409</v>
      </c>
      <c r="G223" s="199" t="s">
        <v>118</v>
      </c>
      <c r="H223" s="200">
        <v>1</v>
      </c>
      <c r="I223" s="201"/>
      <c r="J223" s="202">
        <f>ROUND(I223*H223,2)</f>
        <v>0</v>
      </c>
      <c r="K223" s="198" t="s">
        <v>119</v>
      </c>
      <c r="L223" s="44"/>
      <c r="M223" s="203" t="s">
        <v>21</v>
      </c>
      <c r="N223" s="204" t="s">
        <v>44</v>
      </c>
      <c r="O223" s="84"/>
      <c r="P223" s="205">
        <f>O223*H223</f>
        <v>0</v>
      </c>
      <c r="Q223" s="205">
        <v>0</v>
      </c>
      <c r="R223" s="205">
        <f>Q223*H223</f>
        <v>0</v>
      </c>
      <c r="S223" s="205">
        <v>0</v>
      </c>
      <c r="T223" s="206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07" t="s">
        <v>113</v>
      </c>
      <c r="AT223" s="207" t="s">
        <v>115</v>
      </c>
      <c r="AU223" s="207" t="s">
        <v>81</v>
      </c>
      <c r="AY223" s="17" t="s">
        <v>114</v>
      </c>
      <c r="BE223" s="208">
        <f>IF(N223="základní",J223,0)</f>
        <v>0</v>
      </c>
      <c r="BF223" s="208">
        <f>IF(N223="snížená",J223,0)</f>
        <v>0</v>
      </c>
      <c r="BG223" s="208">
        <f>IF(N223="zákl. přenesená",J223,0)</f>
        <v>0</v>
      </c>
      <c r="BH223" s="208">
        <f>IF(N223="sníž. přenesená",J223,0)</f>
        <v>0</v>
      </c>
      <c r="BI223" s="208">
        <f>IF(N223="nulová",J223,0)</f>
        <v>0</v>
      </c>
      <c r="BJ223" s="17" t="s">
        <v>81</v>
      </c>
      <c r="BK223" s="208">
        <f>ROUND(I223*H223,2)</f>
        <v>0</v>
      </c>
      <c r="BL223" s="17" t="s">
        <v>113</v>
      </c>
      <c r="BM223" s="207" t="s">
        <v>410</v>
      </c>
    </row>
    <row r="224" s="2" customFormat="1" ht="49.05" customHeight="1">
      <c r="A224" s="38"/>
      <c r="B224" s="39"/>
      <c r="C224" s="196" t="s">
        <v>411</v>
      </c>
      <c r="D224" s="196" t="s">
        <v>115</v>
      </c>
      <c r="E224" s="197" t="s">
        <v>412</v>
      </c>
      <c r="F224" s="198" t="s">
        <v>413</v>
      </c>
      <c r="G224" s="199" t="s">
        <v>118</v>
      </c>
      <c r="H224" s="200">
        <v>10</v>
      </c>
      <c r="I224" s="201"/>
      <c r="J224" s="202">
        <f>ROUND(I224*H224,2)</f>
        <v>0</v>
      </c>
      <c r="K224" s="198" t="s">
        <v>119</v>
      </c>
      <c r="L224" s="44"/>
      <c r="M224" s="203" t="s">
        <v>21</v>
      </c>
      <c r="N224" s="204" t="s">
        <v>44</v>
      </c>
      <c r="O224" s="84"/>
      <c r="P224" s="205">
        <f>O224*H224</f>
        <v>0</v>
      </c>
      <c r="Q224" s="205">
        <v>0</v>
      </c>
      <c r="R224" s="205">
        <f>Q224*H224</f>
        <v>0</v>
      </c>
      <c r="S224" s="205">
        <v>0</v>
      </c>
      <c r="T224" s="206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07" t="s">
        <v>113</v>
      </c>
      <c r="AT224" s="207" t="s">
        <v>115</v>
      </c>
      <c r="AU224" s="207" t="s">
        <v>81</v>
      </c>
      <c r="AY224" s="17" t="s">
        <v>114</v>
      </c>
      <c r="BE224" s="208">
        <f>IF(N224="základní",J224,0)</f>
        <v>0</v>
      </c>
      <c r="BF224" s="208">
        <f>IF(N224="snížená",J224,0)</f>
        <v>0</v>
      </c>
      <c r="BG224" s="208">
        <f>IF(N224="zákl. přenesená",J224,0)</f>
        <v>0</v>
      </c>
      <c r="BH224" s="208">
        <f>IF(N224="sníž. přenesená",J224,0)</f>
        <v>0</v>
      </c>
      <c r="BI224" s="208">
        <f>IF(N224="nulová",J224,0)</f>
        <v>0</v>
      </c>
      <c r="BJ224" s="17" t="s">
        <v>81</v>
      </c>
      <c r="BK224" s="208">
        <f>ROUND(I224*H224,2)</f>
        <v>0</v>
      </c>
      <c r="BL224" s="17" t="s">
        <v>113</v>
      </c>
      <c r="BM224" s="207" t="s">
        <v>414</v>
      </c>
    </row>
    <row r="225" s="12" customFormat="1">
      <c r="A225" s="12"/>
      <c r="B225" s="209"/>
      <c r="C225" s="210"/>
      <c r="D225" s="211" t="s">
        <v>121</v>
      </c>
      <c r="E225" s="212" t="s">
        <v>21</v>
      </c>
      <c r="F225" s="213" t="s">
        <v>415</v>
      </c>
      <c r="G225" s="210"/>
      <c r="H225" s="214">
        <v>10</v>
      </c>
      <c r="I225" s="215"/>
      <c r="J225" s="210"/>
      <c r="K225" s="210"/>
      <c r="L225" s="216"/>
      <c r="M225" s="217"/>
      <c r="N225" s="218"/>
      <c r="O225" s="218"/>
      <c r="P225" s="218"/>
      <c r="Q225" s="218"/>
      <c r="R225" s="218"/>
      <c r="S225" s="218"/>
      <c r="T225" s="219"/>
      <c r="U225" s="12"/>
      <c r="V225" s="12"/>
      <c r="W225" s="12"/>
      <c r="X225" s="12"/>
      <c r="Y225" s="12"/>
      <c r="Z225" s="12"/>
      <c r="AA225" s="12"/>
      <c r="AB225" s="12"/>
      <c r="AC225" s="12"/>
      <c r="AD225" s="12"/>
      <c r="AE225" s="12"/>
      <c r="AT225" s="220" t="s">
        <v>121</v>
      </c>
      <c r="AU225" s="220" t="s">
        <v>81</v>
      </c>
      <c r="AV225" s="12" t="s">
        <v>83</v>
      </c>
      <c r="AW225" s="12" t="s">
        <v>34</v>
      </c>
      <c r="AX225" s="12" t="s">
        <v>73</v>
      </c>
      <c r="AY225" s="220" t="s">
        <v>114</v>
      </c>
    </row>
    <row r="226" s="13" customFormat="1">
      <c r="A226" s="13"/>
      <c r="B226" s="221"/>
      <c r="C226" s="222"/>
      <c r="D226" s="211" t="s">
        <v>121</v>
      </c>
      <c r="E226" s="223" t="s">
        <v>21</v>
      </c>
      <c r="F226" s="224" t="s">
        <v>124</v>
      </c>
      <c r="G226" s="222"/>
      <c r="H226" s="225">
        <v>10</v>
      </c>
      <c r="I226" s="226"/>
      <c r="J226" s="222"/>
      <c r="K226" s="222"/>
      <c r="L226" s="227"/>
      <c r="M226" s="228"/>
      <c r="N226" s="229"/>
      <c r="O226" s="229"/>
      <c r="P226" s="229"/>
      <c r="Q226" s="229"/>
      <c r="R226" s="229"/>
      <c r="S226" s="229"/>
      <c r="T226" s="230"/>
      <c r="U226" s="13"/>
      <c r="V226" s="13"/>
      <c r="W226" s="13"/>
      <c r="X226" s="13"/>
      <c r="Y226" s="13"/>
      <c r="Z226" s="13"/>
      <c r="AA226" s="13"/>
      <c r="AB226" s="13"/>
      <c r="AC226" s="13"/>
      <c r="AD226" s="13"/>
      <c r="AE226" s="13"/>
      <c r="AT226" s="231" t="s">
        <v>121</v>
      </c>
      <c r="AU226" s="231" t="s">
        <v>81</v>
      </c>
      <c r="AV226" s="13" t="s">
        <v>113</v>
      </c>
      <c r="AW226" s="13" t="s">
        <v>34</v>
      </c>
      <c r="AX226" s="13" t="s">
        <v>81</v>
      </c>
      <c r="AY226" s="231" t="s">
        <v>114</v>
      </c>
    </row>
    <row r="227" s="2" customFormat="1" ht="55.5" customHeight="1">
      <c r="A227" s="38"/>
      <c r="B227" s="39"/>
      <c r="C227" s="196" t="s">
        <v>416</v>
      </c>
      <c r="D227" s="196" t="s">
        <v>115</v>
      </c>
      <c r="E227" s="197" t="s">
        <v>417</v>
      </c>
      <c r="F227" s="198" t="s">
        <v>418</v>
      </c>
      <c r="G227" s="199" t="s">
        <v>118</v>
      </c>
      <c r="H227" s="200">
        <v>1</v>
      </c>
      <c r="I227" s="201"/>
      <c r="J227" s="202">
        <f>ROUND(I227*H227,2)</f>
        <v>0</v>
      </c>
      <c r="K227" s="198" t="s">
        <v>119</v>
      </c>
      <c r="L227" s="44"/>
      <c r="M227" s="203" t="s">
        <v>21</v>
      </c>
      <c r="N227" s="204" t="s">
        <v>44</v>
      </c>
      <c r="O227" s="84"/>
      <c r="P227" s="205">
        <f>O227*H227</f>
        <v>0</v>
      </c>
      <c r="Q227" s="205">
        <v>0</v>
      </c>
      <c r="R227" s="205">
        <f>Q227*H227</f>
        <v>0</v>
      </c>
      <c r="S227" s="205">
        <v>0</v>
      </c>
      <c r="T227" s="206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07" t="s">
        <v>113</v>
      </c>
      <c r="AT227" s="207" t="s">
        <v>115</v>
      </c>
      <c r="AU227" s="207" t="s">
        <v>81</v>
      </c>
      <c r="AY227" s="17" t="s">
        <v>114</v>
      </c>
      <c r="BE227" s="208">
        <f>IF(N227="základní",J227,0)</f>
        <v>0</v>
      </c>
      <c r="BF227" s="208">
        <f>IF(N227="snížená",J227,0)</f>
        <v>0</v>
      </c>
      <c r="BG227" s="208">
        <f>IF(N227="zákl. přenesená",J227,0)</f>
        <v>0</v>
      </c>
      <c r="BH227" s="208">
        <f>IF(N227="sníž. přenesená",J227,0)</f>
        <v>0</v>
      </c>
      <c r="BI227" s="208">
        <f>IF(N227="nulová",J227,0)</f>
        <v>0</v>
      </c>
      <c r="BJ227" s="17" t="s">
        <v>81</v>
      </c>
      <c r="BK227" s="208">
        <f>ROUND(I227*H227,2)</f>
        <v>0</v>
      </c>
      <c r="BL227" s="17" t="s">
        <v>113</v>
      </c>
      <c r="BM227" s="207" t="s">
        <v>419</v>
      </c>
    </row>
    <row r="228" s="2" customFormat="1" ht="55.5" customHeight="1">
      <c r="A228" s="38"/>
      <c r="B228" s="39"/>
      <c r="C228" s="196" t="s">
        <v>420</v>
      </c>
      <c r="D228" s="196" t="s">
        <v>115</v>
      </c>
      <c r="E228" s="197" t="s">
        <v>421</v>
      </c>
      <c r="F228" s="198" t="s">
        <v>422</v>
      </c>
      <c r="G228" s="199" t="s">
        <v>118</v>
      </c>
      <c r="H228" s="200">
        <v>16</v>
      </c>
      <c r="I228" s="201"/>
      <c r="J228" s="202">
        <f>ROUND(I228*H228,2)</f>
        <v>0</v>
      </c>
      <c r="K228" s="198" t="s">
        <v>119</v>
      </c>
      <c r="L228" s="44"/>
      <c r="M228" s="203" t="s">
        <v>21</v>
      </c>
      <c r="N228" s="204" t="s">
        <v>44</v>
      </c>
      <c r="O228" s="84"/>
      <c r="P228" s="205">
        <f>O228*H228</f>
        <v>0</v>
      </c>
      <c r="Q228" s="205">
        <v>0</v>
      </c>
      <c r="R228" s="205">
        <f>Q228*H228</f>
        <v>0</v>
      </c>
      <c r="S228" s="205">
        <v>0</v>
      </c>
      <c r="T228" s="206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07" t="s">
        <v>113</v>
      </c>
      <c r="AT228" s="207" t="s">
        <v>115</v>
      </c>
      <c r="AU228" s="207" t="s">
        <v>81</v>
      </c>
      <c r="AY228" s="17" t="s">
        <v>114</v>
      </c>
      <c r="BE228" s="208">
        <f>IF(N228="základní",J228,0)</f>
        <v>0</v>
      </c>
      <c r="BF228" s="208">
        <f>IF(N228="snížená",J228,0)</f>
        <v>0</v>
      </c>
      <c r="BG228" s="208">
        <f>IF(N228="zákl. přenesená",J228,0)</f>
        <v>0</v>
      </c>
      <c r="BH228" s="208">
        <f>IF(N228="sníž. přenesená",J228,0)</f>
        <v>0</v>
      </c>
      <c r="BI228" s="208">
        <f>IF(N228="nulová",J228,0)</f>
        <v>0</v>
      </c>
      <c r="BJ228" s="17" t="s">
        <v>81</v>
      </c>
      <c r="BK228" s="208">
        <f>ROUND(I228*H228,2)</f>
        <v>0</v>
      </c>
      <c r="BL228" s="17" t="s">
        <v>113</v>
      </c>
      <c r="BM228" s="207" t="s">
        <v>423</v>
      </c>
    </row>
    <row r="229" s="12" customFormat="1">
      <c r="A229" s="12"/>
      <c r="B229" s="209"/>
      <c r="C229" s="210"/>
      <c r="D229" s="211" t="s">
        <v>121</v>
      </c>
      <c r="E229" s="212" t="s">
        <v>21</v>
      </c>
      <c r="F229" s="213" t="s">
        <v>424</v>
      </c>
      <c r="G229" s="210"/>
      <c r="H229" s="214">
        <v>3</v>
      </c>
      <c r="I229" s="215"/>
      <c r="J229" s="210"/>
      <c r="K229" s="210"/>
      <c r="L229" s="216"/>
      <c r="M229" s="217"/>
      <c r="N229" s="218"/>
      <c r="O229" s="218"/>
      <c r="P229" s="218"/>
      <c r="Q229" s="218"/>
      <c r="R229" s="218"/>
      <c r="S229" s="218"/>
      <c r="T229" s="219"/>
      <c r="U229" s="12"/>
      <c r="V229" s="12"/>
      <c r="W229" s="12"/>
      <c r="X229" s="12"/>
      <c r="Y229" s="12"/>
      <c r="Z229" s="12"/>
      <c r="AA229" s="12"/>
      <c r="AB229" s="12"/>
      <c r="AC229" s="12"/>
      <c r="AD229" s="12"/>
      <c r="AE229" s="12"/>
      <c r="AT229" s="220" t="s">
        <v>121</v>
      </c>
      <c r="AU229" s="220" t="s">
        <v>81</v>
      </c>
      <c r="AV229" s="12" t="s">
        <v>83</v>
      </c>
      <c r="AW229" s="12" t="s">
        <v>34</v>
      </c>
      <c r="AX229" s="12" t="s">
        <v>73</v>
      </c>
      <c r="AY229" s="220" t="s">
        <v>114</v>
      </c>
    </row>
    <row r="230" s="12" customFormat="1">
      <c r="A230" s="12"/>
      <c r="B230" s="209"/>
      <c r="C230" s="210"/>
      <c r="D230" s="211" t="s">
        <v>121</v>
      </c>
      <c r="E230" s="212" t="s">
        <v>21</v>
      </c>
      <c r="F230" s="213" t="s">
        <v>425</v>
      </c>
      <c r="G230" s="210"/>
      <c r="H230" s="214">
        <v>11</v>
      </c>
      <c r="I230" s="215"/>
      <c r="J230" s="210"/>
      <c r="K230" s="210"/>
      <c r="L230" s="216"/>
      <c r="M230" s="217"/>
      <c r="N230" s="218"/>
      <c r="O230" s="218"/>
      <c r="P230" s="218"/>
      <c r="Q230" s="218"/>
      <c r="R230" s="218"/>
      <c r="S230" s="218"/>
      <c r="T230" s="219"/>
      <c r="U230" s="12"/>
      <c r="V230" s="12"/>
      <c r="W230" s="12"/>
      <c r="X230" s="12"/>
      <c r="Y230" s="12"/>
      <c r="Z230" s="12"/>
      <c r="AA230" s="12"/>
      <c r="AB230" s="12"/>
      <c r="AC230" s="12"/>
      <c r="AD230" s="12"/>
      <c r="AE230" s="12"/>
      <c r="AT230" s="220" t="s">
        <v>121</v>
      </c>
      <c r="AU230" s="220" t="s">
        <v>81</v>
      </c>
      <c r="AV230" s="12" t="s">
        <v>83</v>
      </c>
      <c r="AW230" s="12" t="s">
        <v>34</v>
      </c>
      <c r="AX230" s="12" t="s">
        <v>73</v>
      </c>
      <c r="AY230" s="220" t="s">
        <v>114</v>
      </c>
    </row>
    <row r="231" s="12" customFormat="1">
      <c r="A231" s="12"/>
      <c r="B231" s="209"/>
      <c r="C231" s="210"/>
      <c r="D231" s="211" t="s">
        <v>121</v>
      </c>
      <c r="E231" s="212" t="s">
        <v>21</v>
      </c>
      <c r="F231" s="213" t="s">
        <v>426</v>
      </c>
      <c r="G231" s="210"/>
      <c r="H231" s="214">
        <v>2</v>
      </c>
      <c r="I231" s="215"/>
      <c r="J231" s="210"/>
      <c r="K231" s="210"/>
      <c r="L231" s="216"/>
      <c r="M231" s="217"/>
      <c r="N231" s="218"/>
      <c r="O231" s="218"/>
      <c r="P231" s="218"/>
      <c r="Q231" s="218"/>
      <c r="R231" s="218"/>
      <c r="S231" s="218"/>
      <c r="T231" s="219"/>
      <c r="U231" s="12"/>
      <c r="V231" s="12"/>
      <c r="W231" s="12"/>
      <c r="X231" s="12"/>
      <c r="Y231" s="12"/>
      <c r="Z231" s="12"/>
      <c r="AA231" s="12"/>
      <c r="AB231" s="12"/>
      <c r="AC231" s="12"/>
      <c r="AD231" s="12"/>
      <c r="AE231" s="12"/>
      <c r="AT231" s="220" t="s">
        <v>121</v>
      </c>
      <c r="AU231" s="220" t="s">
        <v>81</v>
      </c>
      <c r="AV231" s="12" t="s">
        <v>83</v>
      </c>
      <c r="AW231" s="12" t="s">
        <v>34</v>
      </c>
      <c r="AX231" s="12" t="s">
        <v>73</v>
      </c>
      <c r="AY231" s="220" t="s">
        <v>114</v>
      </c>
    </row>
    <row r="232" s="13" customFormat="1">
      <c r="A232" s="13"/>
      <c r="B232" s="221"/>
      <c r="C232" s="222"/>
      <c r="D232" s="211" t="s">
        <v>121</v>
      </c>
      <c r="E232" s="223" t="s">
        <v>21</v>
      </c>
      <c r="F232" s="224" t="s">
        <v>124</v>
      </c>
      <c r="G232" s="222"/>
      <c r="H232" s="225">
        <v>16</v>
      </c>
      <c r="I232" s="226"/>
      <c r="J232" s="222"/>
      <c r="K232" s="222"/>
      <c r="L232" s="227"/>
      <c r="M232" s="228"/>
      <c r="N232" s="229"/>
      <c r="O232" s="229"/>
      <c r="P232" s="229"/>
      <c r="Q232" s="229"/>
      <c r="R232" s="229"/>
      <c r="S232" s="229"/>
      <c r="T232" s="230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31" t="s">
        <v>121</v>
      </c>
      <c r="AU232" s="231" t="s">
        <v>81</v>
      </c>
      <c r="AV232" s="13" t="s">
        <v>113</v>
      </c>
      <c r="AW232" s="13" t="s">
        <v>34</v>
      </c>
      <c r="AX232" s="13" t="s">
        <v>81</v>
      </c>
      <c r="AY232" s="231" t="s">
        <v>114</v>
      </c>
    </row>
    <row r="233" s="2" customFormat="1" ht="55.5" customHeight="1">
      <c r="A233" s="38"/>
      <c r="B233" s="39"/>
      <c r="C233" s="196" t="s">
        <v>427</v>
      </c>
      <c r="D233" s="196" t="s">
        <v>115</v>
      </c>
      <c r="E233" s="197" t="s">
        <v>428</v>
      </c>
      <c r="F233" s="198" t="s">
        <v>429</v>
      </c>
      <c r="G233" s="199" t="s">
        <v>118</v>
      </c>
      <c r="H233" s="200">
        <v>1</v>
      </c>
      <c r="I233" s="201"/>
      <c r="J233" s="202">
        <f>ROUND(I233*H233,2)</f>
        <v>0</v>
      </c>
      <c r="K233" s="198" t="s">
        <v>119</v>
      </c>
      <c r="L233" s="44"/>
      <c r="M233" s="203" t="s">
        <v>21</v>
      </c>
      <c r="N233" s="204" t="s">
        <v>44</v>
      </c>
      <c r="O233" s="84"/>
      <c r="P233" s="205">
        <f>O233*H233</f>
        <v>0</v>
      </c>
      <c r="Q233" s="205">
        <v>0</v>
      </c>
      <c r="R233" s="205">
        <f>Q233*H233</f>
        <v>0</v>
      </c>
      <c r="S233" s="205">
        <v>0</v>
      </c>
      <c r="T233" s="206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07" t="s">
        <v>113</v>
      </c>
      <c r="AT233" s="207" t="s">
        <v>115</v>
      </c>
      <c r="AU233" s="207" t="s">
        <v>81</v>
      </c>
      <c r="AY233" s="17" t="s">
        <v>114</v>
      </c>
      <c r="BE233" s="208">
        <f>IF(N233="základní",J233,0)</f>
        <v>0</v>
      </c>
      <c r="BF233" s="208">
        <f>IF(N233="snížená",J233,0)</f>
        <v>0</v>
      </c>
      <c r="BG233" s="208">
        <f>IF(N233="zákl. přenesená",J233,0)</f>
        <v>0</v>
      </c>
      <c r="BH233" s="208">
        <f>IF(N233="sníž. přenesená",J233,0)</f>
        <v>0</v>
      </c>
      <c r="BI233" s="208">
        <f>IF(N233="nulová",J233,0)</f>
        <v>0</v>
      </c>
      <c r="BJ233" s="17" t="s">
        <v>81</v>
      </c>
      <c r="BK233" s="208">
        <f>ROUND(I233*H233,2)</f>
        <v>0</v>
      </c>
      <c r="BL233" s="17" t="s">
        <v>113</v>
      </c>
      <c r="BM233" s="207" t="s">
        <v>430</v>
      </c>
    </row>
    <row r="234" s="2" customFormat="1" ht="49.05" customHeight="1">
      <c r="A234" s="38"/>
      <c r="B234" s="39"/>
      <c r="C234" s="196" t="s">
        <v>431</v>
      </c>
      <c r="D234" s="196" t="s">
        <v>115</v>
      </c>
      <c r="E234" s="197" t="s">
        <v>432</v>
      </c>
      <c r="F234" s="198" t="s">
        <v>433</v>
      </c>
      <c r="G234" s="199" t="s">
        <v>118</v>
      </c>
      <c r="H234" s="200">
        <v>7</v>
      </c>
      <c r="I234" s="201"/>
      <c r="J234" s="202">
        <f>ROUND(I234*H234,2)</f>
        <v>0</v>
      </c>
      <c r="K234" s="198" t="s">
        <v>119</v>
      </c>
      <c r="L234" s="44"/>
      <c r="M234" s="203" t="s">
        <v>21</v>
      </c>
      <c r="N234" s="204" t="s">
        <v>44</v>
      </c>
      <c r="O234" s="84"/>
      <c r="P234" s="205">
        <f>O234*H234</f>
        <v>0</v>
      </c>
      <c r="Q234" s="205">
        <v>0</v>
      </c>
      <c r="R234" s="205">
        <f>Q234*H234</f>
        <v>0</v>
      </c>
      <c r="S234" s="205">
        <v>0</v>
      </c>
      <c r="T234" s="206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07" t="s">
        <v>113</v>
      </c>
      <c r="AT234" s="207" t="s">
        <v>115</v>
      </c>
      <c r="AU234" s="207" t="s">
        <v>81</v>
      </c>
      <c r="AY234" s="17" t="s">
        <v>114</v>
      </c>
      <c r="BE234" s="208">
        <f>IF(N234="základní",J234,0)</f>
        <v>0</v>
      </c>
      <c r="BF234" s="208">
        <f>IF(N234="snížená",J234,0)</f>
        <v>0</v>
      </c>
      <c r="BG234" s="208">
        <f>IF(N234="zákl. přenesená",J234,0)</f>
        <v>0</v>
      </c>
      <c r="BH234" s="208">
        <f>IF(N234="sníž. přenesená",J234,0)</f>
        <v>0</v>
      </c>
      <c r="BI234" s="208">
        <f>IF(N234="nulová",J234,0)</f>
        <v>0</v>
      </c>
      <c r="BJ234" s="17" t="s">
        <v>81</v>
      </c>
      <c r="BK234" s="208">
        <f>ROUND(I234*H234,2)</f>
        <v>0</v>
      </c>
      <c r="BL234" s="17" t="s">
        <v>113</v>
      </c>
      <c r="BM234" s="207" t="s">
        <v>434</v>
      </c>
    </row>
    <row r="235" s="12" customFormat="1">
      <c r="A235" s="12"/>
      <c r="B235" s="209"/>
      <c r="C235" s="210"/>
      <c r="D235" s="211" t="s">
        <v>121</v>
      </c>
      <c r="E235" s="212" t="s">
        <v>21</v>
      </c>
      <c r="F235" s="213" t="s">
        <v>435</v>
      </c>
      <c r="G235" s="210"/>
      <c r="H235" s="214">
        <v>4</v>
      </c>
      <c r="I235" s="215"/>
      <c r="J235" s="210"/>
      <c r="K235" s="210"/>
      <c r="L235" s="216"/>
      <c r="M235" s="217"/>
      <c r="N235" s="218"/>
      <c r="O235" s="218"/>
      <c r="P235" s="218"/>
      <c r="Q235" s="218"/>
      <c r="R235" s="218"/>
      <c r="S235" s="218"/>
      <c r="T235" s="219"/>
      <c r="U235" s="12"/>
      <c r="V235" s="12"/>
      <c r="W235" s="12"/>
      <c r="X235" s="12"/>
      <c r="Y235" s="12"/>
      <c r="Z235" s="12"/>
      <c r="AA235" s="12"/>
      <c r="AB235" s="12"/>
      <c r="AC235" s="12"/>
      <c r="AD235" s="12"/>
      <c r="AE235" s="12"/>
      <c r="AT235" s="220" t="s">
        <v>121</v>
      </c>
      <c r="AU235" s="220" t="s">
        <v>81</v>
      </c>
      <c r="AV235" s="12" t="s">
        <v>83</v>
      </c>
      <c r="AW235" s="12" t="s">
        <v>34</v>
      </c>
      <c r="AX235" s="12" t="s">
        <v>73</v>
      </c>
      <c r="AY235" s="220" t="s">
        <v>114</v>
      </c>
    </row>
    <row r="236" s="12" customFormat="1">
      <c r="A236" s="12"/>
      <c r="B236" s="209"/>
      <c r="C236" s="210"/>
      <c r="D236" s="211" t="s">
        <v>121</v>
      </c>
      <c r="E236" s="212" t="s">
        <v>21</v>
      </c>
      <c r="F236" s="213" t="s">
        <v>436</v>
      </c>
      <c r="G236" s="210"/>
      <c r="H236" s="214">
        <v>3</v>
      </c>
      <c r="I236" s="215"/>
      <c r="J236" s="210"/>
      <c r="K236" s="210"/>
      <c r="L236" s="216"/>
      <c r="M236" s="217"/>
      <c r="N236" s="218"/>
      <c r="O236" s="218"/>
      <c r="P236" s="218"/>
      <c r="Q236" s="218"/>
      <c r="R236" s="218"/>
      <c r="S236" s="218"/>
      <c r="T236" s="219"/>
      <c r="U236" s="12"/>
      <c r="V236" s="12"/>
      <c r="W236" s="12"/>
      <c r="X236" s="12"/>
      <c r="Y236" s="12"/>
      <c r="Z236" s="12"/>
      <c r="AA236" s="12"/>
      <c r="AB236" s="12"/>
      <c r="AC236" s="12"/>
      <c r="AD236" s="12"/>
      <c r="AE236" s="12"/>
      <c r="AT236" s="220" t="s">
        <v>121</v>
      </c>
      <c r="AU236" s="220" t="s">
        <v>81</v>
      </c>
      <c r="AV236" s="12" t="s">
        <v>83</v>
      </c>
      <c r="AW236" s="12" t="s">
        <v>34</v>
      </c>
      <c r="AX236" s="12" t="s">
        <v>73</v>
      </c>
      <c r="AY236" s="220" t="s">
        <v>114</v>
      </c>
    </row>
    <row r="237" s="13" customFormat="1">
      <c r="A237" s="13"/>
      <c r="B237" s="221"/>
      <c r="C237" s="222"/>
      <c r="D237" s="211" t="s">
        <v>121</v>
      </c>
      <c r="E237" s="223" t="s">
        <v>21</v>
      </c>
      <c r="F237" s="224" t="s">
        <v>124</v>
      </c>
      <c r="G237" s="222"/>
      <c r="H237" s="225">
        <v>7</v>
      </c>
      <c r="I237" s="226"/>
      <c r="J237" s="222"/>
      <c r="K237" s="222"/>
      <c r="L237" s="227"/>
      <c r="M237" s="228"/>
      <c r="N237" s="229"/>
      <c r="O237" s="229"/>
      <c r="P237" s="229"/>
      <c r="Q237" s="229"/>
      <c r="R237" s="229"/>
      <c r="S237" s="229"/>
      <c r="T237" s="230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31" t="s">
        <v>121</v>
      </c>
      <c r="AU237" s="231" t="s">
        <v>81</v>
      </c>
      <c r="AV237" s="13" t="s">
        <v>113</v>
      </c>
      <c r="AW237" s="13" t="s">
        <v>34</v>
      </c>
      <c r="AX237" s="13" t="s">
        <v>81</v>
      </c>
      <c r="AY237" s="231" t="s">
        <v>114</v>
      </c>
    </row>
    <row r="238" s="2" customFormat="1" ht="55.5" customHeight="1">
      <c r="A238" s="38"/>
      <c r="B238" s="39"/>
      <c r="C238" s="196" t="s">
        <v>437</v>
      </c>
      <c r="D238" s="196" t="s">
        <v>115</v>
      </c>
      <c r="E238" s="197" t="s">
        <v>438</v>
      </c>
      <c r="F238" s="198" t="s">
        <v>439</v>
      </c>
      <c r="G238" s="199" t="s">
        <v>118</v>
      </c>
      <c r="H238" s="200">
        <v>1</v>
      </c>
      <c r="I238" s="201"/>
      <c r="J238" s="202">
        <f>ROUND(I238*H238,2)</f>
        <v>0</v>
      </c>
      <c r="K238" s="198" t="s">
        <v>119</v>
      </c>
      <c r="L238" s="44"/>
      <c r="M238" s="203" t="s">
        <v>21</v>
      </c>
      <c r="N238" s="204" t="s">
        <v>44</v>
      </c>
      <c r="O238" s="84"/>
      <c r="P238" s="205">
        <f>O238*H238</f>
        <v>0</v>
      </c>
      <c r="Q238" s="205">
        <v>0</v>
      </c>
      <c r="R238" s="205">
        <f>Q238*H238</f>
        <v>0</v>
      </c>
      <c r="S238" s="205">
        <v>0</v>
      </c>
      <c r="T238" s="206">
        <f>S238*H238</f>
        <v>0</v>
      </c>
      <c r="U238" s="38"/>
      <c r="V238" s="38"/>
      <c r="W238" s="38"/>
      <c r="X238" s="38"/>
      <c r="Y238" s="38"/>
      <c r="Z238" s="38"/>
      <c r="AA238" s="38"/>
      <c r="AB238" s="38"/>
      <c r="AC238" s="38"/>
      <c r="AD238" s="38"/>
      <c r="AE238" s="38"/>
      <c r="AR238" s="207" t="s">
        <v>113</v>
      </c>
      <c r="AT238" s="207" t="s">
        <v>115</v>
      </c>
      <c r="AU238" s="207" t="s">
        <v>81</v>
      </c>
      <c r="AY238" s="17" t="s">
        <v>114</v>
      </c>
      <c r="BE238" s="208">
        <f>IF(N238="základní",J238,0)</f>
        <v>0</v>
      </c>
      <c r="BF238" s="208">
        <f>IF(N238="snížená",J238,0)</f>
        <v>0</v>
      </c>
      <c r="BG238" s="208">
        <f>IF(N238="zákl. přenesená",J238,0)</f>
        <v>0</v>
      </c>
      <c r="BH238" s="208">
        <f>IF(N238="sníž. přenesená",J238,0)</f>
        <v>0</v>
      </c>
      <c r="BI238" s="208">
        <f>IF(N238="nulová",J238,0)</f>
        <v>0</v>
      </c>
      <c r="BJ238" s="17" t="s">
        <v>81</v>
      </c>
      <c r="BK238" s="208">
        <f>ROUND(I238*H238,2)</f>
        <v>0</v>
      </c>
      <c r="BL238" s="17" t="s">
        <v>113</v>
      </c>
      <c r="BM238" s="207" t="s">
        <v>440</v>
      </c>
    </row>
    <row r="239" s="2" customFormat="1" ht="55.5" customHeight="1">
      <c r="A239" s="38"/>
      <c r="B239" s="39"/>
      <c r="C239" s="196" t="s">
        <v>441</v>
      </c>
      <c r="D239" s="196" t="s">
        <v>115</v>
      </c>
      <c r="E239" s="197" t="s">
        <v>442</v>
      </c>
      <c r="F239" s="198" t="s">
        <v>443</v>
      </c>
      <c r="G239" s="199" t="s">
        <v>118</v>
      </c>
      <c r="H239" s="200">
        <v>1</v>
      </c>
      <c r="I239" s="201"/>
      <c r="J239" s="202">
        <f>ROUND(I239*H239,2)</f>
        <v>0</v>
      </c>
      <c r="K239" s="198" t="s">
        <v>119</v>
      </c>
      <c r="L239" s="44"/>
      <c r="M239" s="203" t="s">
        <v>21</v>
      </c>
      <c r="N239" s="204" t="s">
        <v>44</v>
      </c>
      <c r="O239" s="84"/>
      <c r="P239" s="205">
        <f>O239*H239</f>
        <v>0</v>
      </c>
      <c r="Q239" s="205">
        <v>0</v>
      </c>
      <c r="R239" s="205">
        <f>Q239*H239</f>
        <v>0</v>
      </c>
      <c r="S239" s="205">
        <v>0</v>
      </c>
      <c r="T239" s="206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07" t="s">
        <v>113</v>
      </c>
      <c r="AT239" s="207" t="s">
        <v>115</v>
      </c>
      <c r="AU239" s="207" t="s">
        <v>81</v>
      </c>
      <c r="AY239" s="17" t="s">
        <v>114</v>
      </c>
      <c r="BE239" s="208">
        <f>IF(N239="základní",J239,0)</f>
        <v>0</v>
      </c>
      <c r="BF239" s="208">
        <f>IF(N239="snížená",J239,0)</f>
        <v>0</v>
      </c>
      <c r="BG239" s="208">
        <f>IF(N239="zákl. přenesená",J239,0)</f>
        <v>0</v>
      </c>
      <c r="BH239" s="208">
        <f>IF(N239="sníž. přenesená",J239,0)</f>
        <v>0</v>
      </c>
      <c r="BI239" s="208">
        <f>IF(N239="nulová",J239,0)</f>
        <v>0</v>
      </c>
      <c r="BJ239" s="17" t="s">
        <v>81</v>
      </c>
      <c r="BK239" s="208">
        <f>ROUND(I239*H239,2)</f>
        <v>0</v>
      </c>
      <c r="BL239" s="17" t="s">
        <v>113</v>
      </c>
      <c r="BM239" s="207" t="s">
        <v>444</v>
      </c>
    </row>
    <row r="240" s="2" customFormat="1" ht="49.05" customHeight="1">
      <c r="A240" s="38"/>
      <c r="B240" s="39"/>
      <c r="C240" s="196" t="s">
        <v>445</v>
      </c>
      <c r="D240" s="196" t="s">
        <v>115</v>
      </c>
      <c r="E240" s="197" t="s">
        <v>446</v>
      </c>
      <c r="F240" s="198" t="s">
        <v>447</v>
      </c>
      <c r="G240" s="199" t="s">
        <v>118</v>
      </c>
      <c r="H240" s="200">
        <v>250</v>
      </c>
      <c r="I240" s="201"/>
      <c r="J240" s="202">
        <f>ROUND(I240*H240,2)</f>
        <v>0</v>
      </c>
      <c r="K240" s="198" t="s">
        <v>119</v>
      </c>
      <c r="L240" s="44"/>
      <c r="M240" s="203" t="s">
        <v>21</v>
      </c>
      <c r="N240" s="204" t="s">
        <v>44</v>
      </c>
      <c r="O240" s="84"/>
      <c r="P240" s="205">
        <f>O240*H240</f>
        <v>0</v>
      </c>
      <c r="Q240" s="205">
        <v>0</v>
      </c>
      <c r="R240" s="205">
        <f>Q240*H240</f>
        <v>0</v>
      </c>
      <c r="S240" s="205">
        <v>0</v>
      </c>
      <c r="T240" s="206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07" t="s">
        <v>113</v>
      </c>
      <c r="AT240" s="207" t="s">
        <v>115</v>
      </c>
      <c r="AU240" s="207" t="s">
        <v>81</v>
      </c>
      <c r="AY240" s="17" t="s">
        <v>114</v>
      </c>
      <c r="BE240" s="208">
        <f>IF(N240="základní",J240,0)</f>
        <v>0</v>
      </c>
      <c r="BF240" s="208">
        <f>IF(N240="snížená",J240,0)</f>
        <v>0</v>
      </c>
      <c r="BG240" s="208">
        <f>IF(N240="zákl. přenesená",J240,0)</f>
        <v>0</v>
      </c>
      <c r="BH240" s="208">
        <f>IF(N240="sníž. přenesená",J240,0)</f>
        <v>0</v>
      </c>
      <c r="BI240" s="208">
        <f>IF(N240="nulová",J240,0)</f>
        <v>0</v>
      </c>
      <c r="BJ240" s="17" t="s">
        <v>81</v>
      </c>
      <c r="BK240" s="208">
        <f>ROUND(I240*H240,2)</f>
        <v>0</v>
      </c>
      <c r="BL240" s="17" t="s">
        <v>113</v>
      </c>
      <c r="BM240" s="207" t="s">
        <v>448</v>
      </c>
    </row>
    <row r="241" s="12" customFormat="1">
      <c r="A241" s="12"/>
      <c r="B241" s="209"/>
      <c r="C241" s="210"/>
      <c r="D241" s="211" t="s">
        <v>121</v>
      </c>
      <c r="E241" s="212" t="s">
        <v>21</v>
      </c>
      <c r="F241" s="213" t="s">
        <v>449</v>
      </c>
      <c r="G241" s="210"/>
      <c r="H241" s="214">
        <v>9</v>
      </c>
      <c r="I241" s="215"/>
      <c r="J241" s="210"/>
      <c r="K241" s="210"/>
      <c r="L241" s="216"/>
      <c r="M241" s="217"/>
      <c r="N241" s="218"/>
      <c r="O241" s="218"/>
      <c r="P241" s="218"/>
      <c r="Q241" s="218"/>
      <c r="R241" s="218"/>
      <c r="S241" s="218"/>
      <c r="T241" s="219"/>
      <c r="U241" s="12"/>
      <c r="V241" s="12"/>
      <c r="W241" s="12"/>
      <c r="X241" s="12"/>
      <c r="Y241" s="12"/>
      <c r="Z241" s="12"/>
      <c r="AA241" s="12"/>
      <c r="AB241" s="12"/>
      <c r="AC241" s="12"/>
      <c r="AD241" s="12"/>
      <c r="AE241" s="12"/>
      <c r="AT241" s="220" t="s">
        <v>121</v>
      </c>
      <c r="AU241" s="220" t="s">
        <v>81</v>
      </c>
      <c r="AV241" s="12" t="s">
        <v>83</v>
      </c>
      <c r="AW241" s="12" t="s">
        <v>34</v>
      </c>
      <c r="AX241" s="12" t="s">
        <v>73</v>
      </c>
      <c r="AY241" s="220" t="s">
        <v>114</v>
      </c>
    </row>
    <row r="242" s="12" customFormat="1">
      <c r="A242" s="12"/>
      <c r="B242" s="209"/>
      <c r="C242" s="210"/>
      <c r="D242" s="211" t="s">
        <v>121</v>
      </c>
      <c r="E242" s="212" t="s">
        <v>21</v>
      </c>
      <c r="F242" s="213" t="s">
        <v>450</v>
      </c>
      <c r="G242" s="210"/>
      <c r="H242" s="214">
        <v>14</v>
      </c>
      <c r="I242" s="215"/>
      <c r="J242" s="210"/>
      <c r="K242" s="210"/>
      <c r="L242" s="216"/>
      <c r="M242" s="217"/>
      <c r="N242" s="218"/>
      <c r="O242" s="218"/>
      <c r="P242" s="218"/>
      <c r="Q242" s="218"/>
      <c r="R242" s="218"/>
      <c r="S242" s="218"/>
      <c r="T242" s="219"/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T242" s="220" t="s">
        <v>121</v>
      </c>
      <c r="AU242" s="220" t="s">
        <v>81</v>
      </c>
      <c r="AV242" s="12" t="s">
        <v>83</v>
      </c>
      <c r="AW242" s="12" t="s">
        <v>34</v>
      </c>
      <c r="AX242" s="12" t="s">
        <v>73</v>
      </c>
      <c r="AY242" s="220" t="s">
        <v>114</v>
      </c>
    </row>
    <row r="243" s="12" customFormat="1">
      <c r="A243" s="12"/>
      <c r="B243" s="209"/>
      <c r="C243" s="210"/>
      <c r="D243" s="211" t="s">
        <v>121</v>
      </c>
      <c r="E243" s="212" t="s">
        <v>21</v>
      </c>
      <c r="F243" s="213" t="s">
        <v>451</v>
      </c>
      <c r="G243" s="210"/>
      <c r="H243" s="214">
        <v>227</v>
      </c>
      <c r="I243" s="215"/>
      <c r="J243" s="210"/>
      <c r="K243" s="210"/>
      <c r="L243" s="216"/>
      <c r="M243" s="217"/>
      <c r="N243" s="218"/>
      <c r="O243" s="218"/>
      <c r="P243" s="218"/>
      <c r="Q243" s="218"/>
      <c r="R243" s="218"/>
      <c r="S243" s="218"/>
      <c r="T243" s="219"/>
      <c r="U243" s="12"/>
      <c r="V243" s="12"/>
      <c r="W243" s="12"/>
      <c r="X243" s="12"/>
      <c r="Y243" s="12"/>
      <c r="Z243" s="12"/>
      <c r="AA243" s="12"/>
      <c r="AB243" s="12"/>
      <c r="AC243" s="12"/>
      <c r="AD243" s="12"/>
      <c r="AE243" s="12"/>
      <c r="AT243" s="220" t="s">
        <v>121</v>
      </c>
      <c r="AU243" s="220" t="s">
        <v>81</v>
      </c>
      <c r="AV243" s="12" t="s">
        <v>83</v>
      </c>
      <c r="AW243" s="12" t="s">
        <v>34</v>
      </c>
      <c r="AX243" s="12" t="s">
        <v>73</v>
      </c>
      <c r="AY243" s="220" t="s">
        <v>114</v>
      </c>
    </row>
    <row r="244" s="13" customFormat="1">
      <c r="A244" s="13"/>
      <c r="B244" s="221"/>
      <c r="C244" s="222"/>
      <c r="D244" s="211" t="s">
        <v>121</v>
      </c>
      <c r="E244" s="223" t="s">
        <v>21</v>
      </c>
      <c r="F244" s="224" t="s">
        <v>124</v>
      </c>
      <c r="G244" s="222"/>
      <c r="H244" s="225">
        <v>250</v>
      </c>
      <c r="I244" s="226"/>
      <c r="J244" s="222"/>
      <c r="K244" s="222"/>
      <c r="L244" s="227"/>
      <c r="M244" s="228"/>
      <c r="N244" s="229"/>
      <c r="O244" s="229"/>
      <c r="P244" s="229"/>
      <c r="Q244" s="229"/>
      <c r="R244" s="229"/>
      <c r="S244" s="229"/>
      <c r="T244" s="230"/>
      <c r="U244" s="13"/>
      <c r="V244" s="13"/>
      <c r="W244" s="13"/>
      <c r="X244" s="13"/>
      <c r="Y244" s="13"/>
      <c r="Z244" s="13"/>
      <c r="AA244" s="13"/>
      <c r="AB244" s="13"/>
      <c r="AC244" s="13"/>
      <c r="AD244" s="13"/>
      <c r="AE244" s="13"/>
      <c r="AT244" s="231" t="s">
        <v>121</v>
      </c>
      <c r="AU244" s="231" t="s">
        <v>81</v>
      </c>
      <c r="AV244" s="13" t="s">
        <v>113</v>
      </c>
      <c r="AW244" s="13" t="s">
        <v>34</v>
      </c>
      <c r="AX244" s="13" t="s">
        <v>81</v>
      </c>
      <c r="AY244" s="231" t="s">
        <v>114</v>
      </c>
    </row>
    <row r="245" s="2" customFormat="1" ht="55.5" customHeight="1">
      <c r="A245" s="38"/>
      <c r="B245" s="39"/>
      <c r="C245" s="196" t="s">
        <v>452</v>
      </c>
      <c r="D245" s="196" t="s">
        <v>115</v>
      </c>
      <c r="E245" s="197" t="s">
        <v>453</v>
      </c>
      <c r="F245" s="198" t="s">
        <v>454</v>
      </c>
      <c r="G245" s="199" t="s">
        <v>118</v>
      </c>
      <c r="H245" s="200">
        <v>1</v>
      </c>
      <c r="I245" s="201"/>
      <c r="J245" s="202">
        <f>ROUND(I245*H245,2)</f>
        <v>0</v>
      </c>
      <c r="K245" s="198" t="s">
        <v>119</v>
      </c>
      <c r="L245" s="44"/>
      <c r="M245" s="203" t="s">
        <v>21</v>
      </c>
      <c r="N245" s="204" t="s">
        <v>44</v>
      </c>
      <c r="O245" s="84"/>
      <c r="P245" s="205">
        <f>O245*H245</f>
        <v>0</v>
      </c>
      <c r="Q245" s="205">
        <v>0</v>
      </c>
      <c r="R245" s="205">
        <f>Q245*H245</f>
        <v>0</v>
      </c>
      <c r="S245" s="205">
        <v>0</v>
      </c>
      <c r="T245" s="206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07" t="s">
        <v>113</v>
      </c>
      <c r="AT245" s="207" t="s">
        <v>115</v>
      </c>
      <c r="AU245" s="207" t="s">
        <v>81</v>
      </c>
      <c r="AY245" s="17" t="s">
        <v>114</v>
      </c>
      <c r="BE245" s="208">
        <f>IF(N245="základní",J245,0)</f>
        <v>0</v>
      </c>
      <c r="BF245" s="208">
        <f>IF(N245="snížená",J245,0)</f>
        <v>0</v>
      </c>
      <c r="BG245" s="208">
        <f>IF(N245="zákl. přenesená",J245,0)</f>
        <v>0</v>
      </c>
      <c r="BH245" s="208">
        <f>IF(N245="sníž. přenesená",J245,0)</f>
        <v>0</v>
      </c>
      <c r="BI245" s="208">
        <f>IF(N245="nulová",J245,0)</f>
        <v>0</v>
      </c>
      <c r="BJ245" s="17" t="s">
        <v>81</v>
      </c>
      <c r="BK245" s="208">
        <f>ROUND(I245*H245,2)</f>
        <v>0</v>
      </c>
      <c r="BL245" s="17" t="s">
        <v>113</v>
      </c>
      <c r="BM245" s="207" t="s">
        <v>455</v>
      </c>
    </row>
    <row r="246" s="2" customFormat="1" ht="55.5" customHeight="1">
      <c r="A246" s="38"/>
      <c r="B246" s="39"/>
      <c r="C246" s="196" t="s">
        <v>456</v>
      </c>
      <c r="D246" s="196" t="s">
        <v>115</v>
      </c>
      <c r="E246" s="197" t="s">
        <v>457</v>
      </c>
      <c r="F246" s="198" t="s">
        <v>458</v>
      </c>
      <c r="G246" s="199" t="s">
        <v>118</v>
      </c>
      <c r="H246" s="200">
        <v>1</v>
      </c>
      <c r="I246" s="201"/>
      <c r="J246" s="202">
        <f>ROUND(I246*H246,2)</f>
        <v>0</v>
      </c>
      <c r="K246" s="198" t="s">
        <v>119</v>
      </c>
      <c r="L246" s="44"/>
      <c r="M246" s="203" t="s">
        <v>21</v>
      </c>
      <c r="N246" s="204" t="s">
        <v>44</v>
      </c>
      <c r="O246" s="84"/>
      <c r="P246" s="205">
        <f>O246*H246</f>
        <v>0</v>
      </c>
      <c r="Q246" s="205">
        <v>0</v>
      </c>
      <c r="R246" s="205">
        <f>Q246*H246</f>
        <v>0</v>
      </c>
      <c r="S246" s="205">
        <v>0</v>
      </c>
      <c r="T246" s="206">
        <f>S246*H246</f>
        <v>0</v>
      </c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R246" s="207" t="s">
        <v>113</v>
      </c>
      <c r="AT246" s="207" t="s">
        <v>115</v>
      </c>
      <c r="AU246" s="207" t="s">
        <v>81</v>
      </c>
      <c r="AY246" s="17" t="s">
        <v>114</v>
      </c>
      <c r="BE246" s="208">
        <f>IF(N246="základní",J246,0)</f>
        <v>0</v>
      </c>
      <c r="BF246" s="208">
        <f>IF(N246="snížená",J246,0)</f>
        <v>0</v>
      </c>
      <c r="BG246" s="208">
        <f>IF(N246="zákl. přenesená",J246,0)</f>
        <v>0</v>
      </c>
      <c r="BH246" s="208">
        <f>IF(N246="sníž. přenesená",J246,0)</f>
        <v>0</v>
      </c>
      <c r="BI246" s="208">
        <f>IF(N246="nulová",J246,0)</f>
        <v>0</v>
      </c>
      <c r="BJ246" s="17" t="s">
        <v>81</v>
      </c>
      <c r="BK246" s="208">
        <f>ROUND(I246*H246,2)</f>
        <v>0</v>
      </c>
      <c r="BL246" s="17" t="s">
        <v>113</v>
      </c>
      <c r="BM246" s="207" t="s">
        <v>459</v>
      </c>
    </row>
    <row r="247" s="2" customFormat="1" ht="55.5" customHeight="1">
      <c r="A247" s="38"/>
      <c r="B247" s="39"/>
      <c r="C247" s="196" t="s">
        <v>460</v>
      </c>
      <c r="D247" s="196" t="s">
        <v>115</v>
      </c>
      <c r="E247" s="197" t="s">
        <v>461</v>
      </c>
      <c r="F247" s="198" t="s">
        <v>462</v>
      </c>
      <c r="G247" s="199" t="s">
        <v>118</v>
      </c>
      <c r="H247" s="200">
        <v>1</v>
      </c>
      <c r="I247" s="201"/>
      <c r="J247" s="202">
        <f>ROUND(I247*H247,2)</f>
        <v>0</v>
      </c>
      <c r="K247" s="198" t="s">
        <v>119</v>
      </c>
      <c r="L247" s="44"/>
      <c r="M247" s="203" t="s">
        <v>21</v>
      </c>
      <c r="N247" s="204" t="s">
        <v>44</v>
      </c>
      <c r="O247" s="84"/>
      <c r="P247" s="205">
        <f>O247*H247</f>
        <v>0</v>
      </c>
      <c r="Q247" s="205">
        <v>0</v>
      </c>
      <c r="R247" s="205">
        <f>Q247*H247</f>
        <v>0</v>
      </c>
      <c r="S247" s="205">
        <v>0</v>
      </c>
      <c r="T247" s="206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07" t="s">
        <v>113</v>
      </c>
      <c r="AT247" s="207" t="s">
        <v>115</v>
      </c>
      <c r="AU247" s="207" t="s">
        <v>81</v>
      </c>
      <c r="AY247" s="17" t="s">
        <v>114</v>
      </c>
      <c r="BE247" s="208">
        <f>IF(N247="základní",J247,0)</f>
        <v>0</v>
      </c>
      <c r="BF247" s="208">
        <f>IF(N247="snížená",J247,0)</f>
        <v>0</v>
      </c>
      <c r="BG247" s="208">
        <f>IF(N247="zákl. přenesená",J247,0)</f>
        <v>0</v>
      </c>
      <c r="BH247" s="208">
        <f>IF(N247="sníž. přenesená",J247,0)</f>
        <v>0</v>
      </c>
      <c r="BI247" s="208">
        <f>IF(N247="nulová",J247,0)</f>
        <v>0</v>
      </c>
      <c r="BJ247" s="17" t="s">
        <v>81</v>
      </c>
      <c r="BK247" s="208">
        <f>ROUND(I247*H247,2)</f>
        <v>0</v>
      </c>
      <c r="BL247" s="17" t="s">
        <v>113</v>
      </c>
      <c r="BM247" s="207" t="s">
        <v>463</v>
      </c>
    </row>
    <row r="248" s="2" customFormat="1" ht="55.5" customHeight="1">
      <c r="A248" s="38"/>
      <c r="B248" s="39"/>
      <c r="C248" s="196" t="s">
        <v>464</v>
      </c>
      <c r="D248" s="196" t="s">
        <v>115</v>
      </c>
      <c r="E248" s="197" t="s">
        <v>465</v>
      </c>
      <c r="F248" s="198" t="s">
        <v>466</v>
      </c>
      <c r="G248" s="199" t="s">
        <v>118</v>
      </c>
      <c r="H248" s="200">
        <v>1</v>
      </c>
      <c r="I248" s="201"/>
      <c r="J248" s="202">
        <f>ROUND(I248*H248,2)</f>
        <v>0</v>
      </c>
      <c r="K248" s="198" t="s">
        <v>119</v>
      </c>
      <c r="L248" s="44"/>
      <c r="M248" s="203" t="s">
        <v>21</v>
      </c>
      <c r="N248" s="204" t="s">
        <v>44</v>
      </c>
      <c r="O248" s="84"/>
      <c r="P248" s="205">
        <f>O248*H248</f>
        <v>0</v>
      </c>
      <c r="Q248" s="205">
        <v>0</v>
      </c>
      <c r="R248" s="205">
        <f>Q248*H248</f>
        <v>0</v>
      </c>
      <c r="S248" s="205">
        <v>0</v>
      </c>
      <c r="T248" s="206">
        <f>S248*H248</f>
        <v>0</v>
      </c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R248" s="207" t="s">
        <v>113</v>
      </c>
      <c r="AT248" s="207" t="s">
        <v>115</v>
      </c>
      <c r="AU248" s="207" t="s">
        <v>81</v>
      </c>
      <c r="AY248" s="17" t="s">
        <v>114</v>
      </c>
      <c r="BE248" s="208">
        <f>IF(N248="základní",J248,0)</f>
        <v>0</v>
      </c>
      <c r="BF248" s="208">
        <f>IF(N248="snížená",J248,0)</f>
        <v>0</v>
      </c>
      <c r="BG248" s="208">
        <f>IF(N248="zákl. přenesená",J248,0)</f>
        <v>0</v>
      </c>
      <c r="BH248" s="208">
        <f>IF(N248="sníž. přenesená",J248,0)</f>
        <v>0</v>
      </c>
      <c r="BI248" s="208">
        <f>IF(N248="nulová",J248,0)</f>
        <v>0</v>
      </c>
      <c r="BJ248" s="17" t="s">
        <v>81</v>
      </c>
      <c r="BK248" s="208">
        <f>ROUND(I248*H248,2)</f>
        <v>0</v>
      </c>
      <c r="BL248" s="17" t="s">
        <v>113</v>
      </c>
      <c r="BM248" s="207" t="s">
        <v>467</v>
      </c>
    </row>
    <row r="249" s="2" customFormat="1" ht="49.05" customHeight="1">
      <c r="A249" s="38"/>
      <c r="B249" s="39"/>
      <c r="C249" s="196" t="s">
        <v>468</v>
      </c>
      <c r="D249" s="196" t="s">
        <v>115</v>
      </c>
      <c r="E249" s="197" t="s">
        <v>469</v>
      </c>
      <c r="F249" s="198" t="s">
        <v>470</v>
      </c>
      <c r="G249" s="199" t="s">
        <v>118</v>
      </c>
      <c r="H249" s="200">
        <v>4</v>
      </c>
      <c r="I249" s="201"/>
      <c r="J249" s="202">
        <f>ROUND(I249*H249,2)</f>
        <v>0</v>
      </c>
      <c r="K249" s="198" t="s">
        <v>119</v>
      </c>
      <c r="L249" s="44"/>
      <c r="M249" s="203" t="s">
        <v>21</v>
      </c>
      <c r="N249" s="204" t="s">
        <v>44</v>
      </c>
      <c r="O249" s="84"/>
      <c r="P249" s="205">
        <f>O249*H249</f>
        <v>0</v>
      </c>
      <c r="Q249" s="205">
        <v>0</v>
      </c>
      <c r="R249" s="205">
        <f>Q249*H249</f>
        <v>0</v>
      </c>
      <c r="S249" s="205">
        <v>0</v>
      </c>
      <c r="T249" s="206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07" t="s">
        <v>113</v>
      </c>
      <c r="AT249" s="207" t="s">
        <v>115</v>
      </c>
      <c r="AU249" s="207" t="s">
        <v>81</v>
      </c>
      <c r="AY249" s="17" t="s">
        <v>114</v>
      </c>
      <c r="BE249" s="208">
        <f>IF(N249="základní",J249,0)</f>
        <v>0</v>
      </c>
      <c r="BF249" s="208">
        <f>IF(N249="snížená",J249,0)</f>
        <v>0</v>
      </c>
      <c r="BG249" s="208">
        <f>IF(N249="zákl. přenesená",J249,0)</f>
        <v>0</v>
      </c>
      <c r="BH249" s="208">
        <f>IF(N249="sníž. přenesená",J249,0)</f>
        <v>0</v>
      </c>
      <c r="BI249" s="208">
        <f>IF(N249="nulová",J249,0)</f>
        <v>0</v>
      </c>
      <c r="BJ249" s="17" t="s">
        <v>81</v>
      </c>
      <c r="BK249" s="208">
        <f>ROUND(I249*H249,2)</f>
        <v>0</v>
      </c>
      <c r="BL249" s="17" t="s">
        <v>113</v>
      </c>
      <c r="BM249" s="207" t="s">
        <v>471</v>
      </c>
    </row>
    <row r="250" s="12" customFormat="1">
      <c r="A250" s="12"/>
      <c r="B250" s="209"/>
      <c r="C250" s="210"/>
      <c r="D250" s="211" t="s">
        <v>121</v>
      </c>
      <c r="E250" s="212" t="s">
        <v>21</v>
      </c>
      <c r="F250" s="213" t="s">
        <v>472</v>
      </c>
      <c r="G250" s="210"/>
      <c r="H250" s="214">
        <v>4</v>
      </c>
      <c r="I250" s="215"/>
      <c r="J250" s="210"/>
      <c r="K250" s="210"/>
      <c r="L250" s="216"/>
      <c r="M250" s="217"/>
      <c r="N250" s="218"/>
      <c r="O250" s="218"/>
      <c r="P250" s="218"/>
      <c r="Q250" s="218"/>
      <c r="R250" s="218"/>
      <c r="S250" s="218"/>
      <c r="T250" s="219"/>
      <c r="U250" s="12"/>
      <c r="V250" s="12"/>
      <c r="W250" s="12"/>
      <c r="X250" s="12"/>
      <c r="Y250" s="12"/>
      <c r="Z250" s="12"/>
      <c r="AA250" s="12"/>
      <c r="AB250" s="12"/>
      <c r="AC250" s="12"/>
      <c r="AD250" s="12"/>
      <c r="AE250" s="12"/>
      <c r="AT250" s="220" t="s">
        <v>121</v>
      </c>
      <c r="AU250" s="220" t="s">
        <v>81</v>
      </c>
      <c r="AV250" s="12" t="s">
        <v>83</v>
      </c>
      <c r="AW250" s="12" t="s">
        <v>34</v>
      </c>
      <c r="AX250" s="12" t="s">
        <v>73</v>
      </c>
      <c r="AY250" s="220" t="s">
        <v>114</v>
      </c>
    </row>
    <row r="251" s="13" customFormat="1">
      <c r="A251" s="13"/>
      <c r="B251" s="221"/>
      <c r="C251" s="222"/>
      <c r="D251" s="211" t="s">
        <v>121</v>
      </c>
      <c r="E251" s="223" t="s">
        <v>21</v>
      </c>
      <c r="F251" s="224" t="s">
        <v>124</v>
      </c>
      <c r="G251" s="222"/>
      <c r="H251" s="225">
        <v>4</v>
      </c>
      <c r="I251" s="226"/>
      <c r="J251" s="222"/>
      <c r="K251" s="222"/>
      <c r="L251" s="227"/>
      <c r="M251" s="228"/>
      <c r="N251" s="229"/>
      <c r="O251" s="229"/>
      <c r="P251" s="229"/>
      <c r="Q251" s="229"/>
      <c r="R251" s="229"/>
      <c r="S251" s="229"/>
      <c r="T251" s="230"/>
      <c r="U251" s="13"/>
      <c r="V251" s="13"/>
      <c r="W251" s="13"/>
      <c r="X251" s="13"/>
      <c r="Y251" s="13"/>
      <c r="Z251" s="13"/>
      <c r="AA251" s="13"/>
      <c r="AB251" s="13"/>
      <c r="AC251" s="13"/>
      <c r="AD251" s="13"/>
      <c r="AE251" s="13"/>
      <c r="AT251" s="231" t="s">
        <v>121</v>
      </c>
      <c r="AU251" s="231" t="s">
        <v>81</v>
      </c>
      <c r="AV251" s="13" t="s">
        <v>113</v>
      </c>
      <c r="AW251" s="13" t="s">
        <v>34</v>
      </c>
      <c r="AX251" s="13" t="s">
        <v>81</v>
      </c>
      <c r="AY251" s="231" t="s">
        <v>114</v>
      </c>
    </row>
    <row r="252" s="2" customFormat="1" ht="49.05" customHeight="1">
      <c r="A252" s="38"/>
      <c r="B252" s="39"/>
      <c r="C252" s="196" t="s">
        <v>473</v>
      </c>
      <c r="D252" s="196" t="s">
        <v>115</v>
      </c>
      <c r="E252" s="197" t="s">
        <v>474</v>
      </c>
      <c r="F252" s="198" t="s">
        <v>475</v>
      </c>
      <c r="G252" s="199" t="s">
        <v>118</v>
      </c>
      <c r="H252" s="200">
        <v>1</v>
      </c>
      <c r="I252" s="201"/>
      <c r="J252" s="202">
        <f>ROUND(I252*H252,2)</f>
        <v>0</v>
      </c>
      <c r="K252" s="198" t="s">
        <v>119</v>
      </c>
      <c r="L252" s="44"/>
      <c r="M252" s="203" t="s">
        <v>21</v>
      </c>
      <c r="N252" s="204" t="s">
        <v>44</v>
      </c>
      <c r="O252" s="84"/>
      <c r="P252" s="205">
        <f>O252*H252</f>
        <v>0</v>
      </c>
      <c r="Q252" s="205">
        <v>0</v>
      </c>
      <c r="R252" s="205">
        <f>Q252*H252</f>
        <v>0</v>
      </c>
      <c r="S252" s="205">
        <v>0</v>
      </c>
      <c r="T252" s="206">
        <f>S252*H252</f>
        <v>0</v>
      </c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R252" s="207" t="s">
        <v>113</v>
      </c>
      <c r="AT252" s="207" t="s">
        <v>115</v>
      </c>
      <c r="AU252" s="207" t="s">
        <v>81</v>
      </c>
      <c r="AY252" s="17" t="s">
        <v>114</v>
      </c>
      <c r="BE252" s="208">
        <f>IF(N252="základní",J252,0)</f>
        <v>0</v>
      </c>
      <c r="BF252" s="208">
        <f>IF(N252="snížená",J252,0)</f>
        <v>0</v>
      </c>
      <c r="BG252" s="208">
        <f>IF(N252="zákl. přenesená",J252,0)</f>
        <v>0</v>
      </c>
      <c r="BH252" s="208">
        <f>IF(N252="sníž. přenesená",J252,0)</f>
        <v>0</v>
      </c>
      <c r="BI252" s="208">
        <f>IF(N252="nulová",J252,0)</f>
        <v>0</v>
      </c>
      <c r="BJ252" s="17" t="s">
        <v>81</v>
      </c>
      <c r="BK252" s="208">
        <f>ROUND(I252*H252,2)</f>
        <v>0</v>
      </c>
      <c r="BL252" s="17" t="s">
        <v>113</v>
      </c>
      <c r="BM252" s="207" t="s">
        <v>476</v>
      </c>
    </row>
    <row r="253" s="2" customFormat="1" ht="55.5" customHeight="1">
      <c r="A253" s="38"/>
      <c r="B253" s="39"/>
      <c r="C253" s="196" t="s">
        <v>477</v>
      </c>
      <c r="D253" s="196" t="s">
        <v>115</v>
      </c>
      <c r="E253" s="197" t="s">
        <v>478</v>
      </c>
      <c r="F253" s="198" t="s">
        <v>479</v>
      </c>
      <c r="G253" s="199" t="s">
        <v>118</v>
      </c>
      <c r="H253" s="200">
        <v>1</v>
      </c>
      <c r="I253" s="201"/>
      <c r="J253" s="202">
        <f>ROUND(I253*H253,2)</f>
        <v>0</v>
      </c>
      <c r="K253" s="198" t="s">
        <v>119</v>
      </c>
      <c r="L253" s="44"/>
      <c r="M253" s="203" t="s">
        <v>21</v>
      </c>
      <c r="N253" s="204" t="s">
        <v>44</v>
      </c>
      <c r="O253" s="84"/>
      <c r="P253" s="205">
        <f>O253*H253</f>
        <v>0</v>
      </c>
      <c r="Q253" s="205">
        <v>0</v>
      </c>
      <c r="R253" s="205">
        <f>Q253*H253</f>
        <v>0</v>
      </c>
      <c r="S253" s="205">
        <v>0</v>
      </c>
      <c r="T253" s="206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07" t="s">
        <v>113</v>
      </c>
      <c r="AT253" s="207" t="s">
        <v>115</v>
      </c>
      <c r="AU253" s="207" t="s">
        <v>81</v>
      </c>
      <c r="AY253" s="17" t="s">
        <v>114</v>
      </c>
      <c r="BE253" s="208">
        <f>IF(N253="základní",J253,0)</f>
        <v>0</v>
      </c>
      <c r="BF253" s="208">
        <f>IF(N253="snížená",J253,0)</f>
        <v>0</v>
      </c>
      <c r="BG253" s="208">
        <f>IF(N253="zákl. přenesená",J253,0)</f>
        <v>0</v>
      </c>
      <c r="BH253" s="208">
        <f>IF(N253="sníž. přenesená",J253,0)</f>
        <v>0</v>
      </c>
      <c r="BI253" s="208">
        <f>IF(N253="nulová",J253,0)</f>
        <v>0</v>
      </c>
      <c r="BJ253" s="17" t="s">
        <v>81</v>
      </c>
      <c r="BK253" s="208">
        <f>ROUND(I253*H253,2)</f>
        <v>0</v>
      </c>
      <c r="BL253" s="17" t="s">
        <v>113</v>
      </c>
      <c r="BM253" s="207" t="s">
        <v>480</v>
      </c>
    </row>
    <row r="254" s="2" customFormat="1" ht="49.05" customHeight="1">
      <c r="A254" s="38"/>
      <c r="B254" s="39"/>
      <c r="C254" s="196" t="s">
        <v>481</v>
      </c>
      <c r="D254" s="196" t="s">
        <v>115</v>
      </c>
      <c r="E254" s="197" t="s">
        <v>482</v>
      </c>
      <c r="F254" s="198" t="s">
        <v>483</v>
      </c>
      <c r="G254" s="199" t="s">
        <v>118</v>
      </c>
      <c r="H254" s="200">
        <v>1</v>
      </c>
      <c r="I254" s="201"/>
      <c r="J254" s="202">
        <f>ROUND(I254*H254,2)</f>
        <v>0</v>
      </c>
      <c r="K254" s="198" t="s">
        <v>119</v>
      </c>
      <c r="L254" s="44"/>
      <c r="M254" s="203" t="s">
        <v>21</v>
      </c>
      <c r="N254" s="204" t="s">
        <v>44</v>
      </c>
      <c r="O254" s="84"/>
      <c r="P254" s="205">
        <f>O254*H254</f>
        <v>0</v>
      </c>
      <c r="Q254" s="205">
        <v>0</v>
      </c>
      <c r="R254" s="205">
        <f>Q254*H254</f>
        <v>0</v>
      </c>
      <c r="S254" s="205">
        <v>0</v>
      </c>
      <c r="T254" s="206">
        <f>S254*H254</f>
        <v>0</v>
      </c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R254" s="207" t="s">
        <v>113</v>
      </c>
      <c r="AT254" s="207" t="s">
        <v>115</v>
      </c>
      <c r="AU254" s="207" t="s">
        <v>81</v>
      </c>
      <c r="AY254" s="17" t="s">
        <v>114</v>
      </c>
      <c r="BE254" s="208">
        <f>IF(N254="základní",J254,0)</f>
        <v>0</v>
      </c>
      <c r="BF254" s="208">
        <f>IF(N254="snížená",J254,0)</f>
        <v>0</v>
      </c>
      <c r="BG254" s="208">
        <f>IF(N254="zákl. přenesená",J254,0)</f>
        <v>0</v>
      </c>
      <c r="BH254" s="208">
        <f>IF(N254="sníž. přenesená",J254,0)</f>
        <v>0</v>
      </c>
      <c r="BI254" s="208">
        <f>IF(N254="nulová",J254,0)</f>
        <v>0</v>
      </c>
      <c r="BJ254" s="17" t="s">
        <v>81</v>
      </c>
      <c r="BK254" s="208">
        <f>ROUND(I254*H254,2)</f>
        <v>0</v>
      </c>
      <c r="BL254" s="17" t="s">
        <v>113</v>
      </c>
      <c r="BM254" s="207" t="s">
        <v>484</v>
      </c>
    </row>
    <row r="255" s="2" customFormat="1" ht="55.5" customHeight="1">
      <c r="A255" s="38"/>
      <c r="B255" s="39"/>
      <c r="C255" s="196" t="s">
        <v>485</v>
      </c>
      <c r="D255" s="196" t="s">
        <v>115</v>
      </c>
      <c r="E255" s="197" t="s">
        <v>486</v>
      </c>
      <c r="F255" s="198" t="s">
        <v>487</v>
      </c>
      <c r="G255" s="199" t="s">
        <v>118</v>
      </c>
      <c r="H255" s="200">
        <v>1</v>
      </c>
      <c r="I255" s="201"/>
      <c r="J255" s="202">
        <f>ROUND(I255*H255,2)</f>
        <v>0</v>
      </c>
      <c r="K255" s="198" t="s">
        <v>119</v>
      </c>
      <c r="L255" s="44"/>
      <c r="M255" s="203" t="s">
        <v>21</v>
      </c>
      <c r="N255" s="204" t="s">
        <v>44</v>
      </c>
      <c r="O255" s="84"/>
      <c r="P255" s="205">
        <f>O255*H255</f>
        <v>0</v>
      </c>
      <c r="Q255" s="205">
        <v>0</v>
      </c>
      <c r="R255" s="205">
        <f>Q255*H255</f>
        <v>0</v>
      </c>
      <c r="S255" s="205">
        <v>0</v>
      </c>
      <c r="T255" s="206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07" t="s">
        <v>113</v>
      </c>
      <c r="AT255" s="207" t="s">
        <v>115</v>
      </c>
      <c r="AU255" s="207" t="s">
        <v>81</v>
      </c>
      <c r="AY255" s="17" t="s">
        <v>114</v>
      </c>
      <c r="BE255" s="208">
        <f>IF(N255="základní",J255,0)</f>
        <v>0</v>
      </c>
      <c r="BF255" s="208">
        <f>IF(N255="snížená",J255,0)</f>
        <v>0</v>
      </c>
      <c r="BG255" s="208">
        <f>IF(N255="zákl. přenesená",J255,0)</f>
        <v>0</v>
      </c>
      <c r="BH255" s="208">
        <f>IF(N255="sníž. přenesená",J255,0)</f>
        <v>0</v>
      </c>
      <c r="BI255" s="208">
        <f>IF(N255="nulová",J255,0)</f>
        <v>0</v>
      </c>
      <c r="BJ255" s="17" t="s">
        <v>81</v>
      </c>
      <c r="BK255" s="208">
        <f>ROUND(I255*H255,2)</f>
        <v>0</v>
      </c>
      <c r="BL255" s="17" t="s">
        <v>113</v>
      </c>
      <c r="BM255" s="207" t="s">
        <v>488</v>
      </c>
    </row>
    <row r="256" s="2" customFormat="1" ht="49.05" customHeight="1">
      <c r="A256" s="38"/>
      <c r="B256" s="39"/>
      <c r="C256" s="196" t="s">
        <v>489</v>
      </c>
      <c r="D256" s="196" t="s">
        <v>115</v>
      </c>
      <c r="E256" s="197" t="s">
        <v>490</v>
      </c>
      <c r="F256" s="198" t="s">
        <v>491</v>
      </c>
      <c r="G256" s="199" t="s">
        <v>118</v>
      </c>
      <c r="H256" s="200">
        <v>1</v>
      </c>
      <c r="I256" s="201"/>
      <c r="J256" s="202">
        <f>ROUND(I256*H256,2)</f>
        <v>0</v>
      </c>
      <c r="K256" s="198" t="s">
        <v>119</v>
      </c>
      <c r="L256" s="44"/>
      <c r="M256" s="203" t="s">
        <v>21</v>
      </c>
      <c r="N256" s="204" t="s">
        <v>44</v>
      </c>
      <c r="O256" s="84"/>
      <c r="P256" s="205">
        <f>O256*H256</f>
        <v>0</v>
      </c>
      <c r="Q256" s="205">
        <v>0</v>
      </c>
      <c r="R256" s="205">
        <f>Q256*H256</f>
        <v>0</v>
      </c>
      <c r="S256" s="205">
        <v>0</v>
      </c>
      <c r="T256" s="206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07" t="s">
        <v>113</v>
      </c>
      <c r="AT256" s="207" t="s">
        <v>115</v>
      </c>
      <c r="AU256" s="207" t="s">
        <v>81</v>
      </c>
      <c r="AY256" s="17" t="s">
        <v>114</v>
      </c>
      <c r="BE256" s="208">
        <f>IF(N256="základní",J256,0)</f>
        <v>0</v>
      </c>
      <c r="BF256" s="208">
        <f>IF(N256="snížená",J256,0)</f>
        <v>0</v>
      </c>
      <c r="BG256" s="208">
        <f>IF(N256="zákl. přenesená",J256,0)</f>
        <v>0</v>
      </c>
      <c r="BH256" s="208">
        <f>IF(N256="sníž. přenesená",J256,0)</f>
        <v>0</v>
      </c>
      <c r="BI256" s="208">
        <f>IF(N256="nulová",J256,0)</f>
        <v>0</v>
      </c>
      <c r="BJ256" s="17" t="s">
        <v>81</v>
      </c>
      <c r="BK256" s="208">
        <f>ROUND(I256*H256,2)</f>
        <v>0</v>
      </c>
      <c r="BL256" s="17" t="s">
        <v>113</v>
      </c>
      <c r="BM256" s="207" t="s">
        <v>492</v>
      </c>
    </row>
    <row r="257" s="2" customFormat="1" ht="49.05" customHeight="1">
      <c r="A257" s="38"/>
      <c r="B257" s="39"/>
      <c r="C257" s="196" t="s">
        <v>493</v>
      </c>
      <c r="D257" s="196" t="s">
        <v>115</v>
      </c>
      <c r="E257" s="197" t="s">
        <v>494</v>
      </c>
      <c r="F257" s="198" t="s">
        <v>495</v>
      </c>
      <c r="G257" s="199" t="s">
        <v>118</v>
      </c>
      <c r="H257" s="200">
        <v>1</v>
      </c>
      <c r="I257" s="201"/>
      <c r="J257" s="202">
        <f>ROUND(I257*H257,2)</f>
        <v>0</v>
      </c>
      <c r="K257" s="198" t="s">
        <v>119</v>
      </c>
      <c r="L257" s="44"/>
      <c r="M257" s="203" t="s">
        <v>21</v>
      </c>
      <c r="N257" s="204" t="s">
        <v>44</v>
      </c>
      <c r="O257" s="84"/>
      <c r="P257" s="205">
        <f>O257*H257</f>
        <v>0</v>
      </c>
      <c r="Q257" s="205">
        <v>0</v>
      </c>
      <c r="R257" s="205">
        <f>Q257*H257</f>
        <v>0</v>
      </c>
      <c r="S257" s="205">
        <v>0</v>
      </c>
      <c r="T257" s="206">
        <f>S257*H257</f>
        <v>0</v>
      </c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R257" s="207" t="s">
        <v>113</v>
      </c>
      <c r="AT257" s="207" t="s">
        <v>115</v>
      </c>
      <c r="AU257" s="207" t="s">
        <v>81</v>
      </c>
      <c r="AY257" s="17" t="s">
        <v>114</v>
      </c>
      <c r="BE257" s="208">
        <f>IF(N257="základní",J257,0)</f>
        <v>0</v>
      </c>
      <c r="BF257" s="208">
        <f>IF(N257="snížená",J257,0)</f>
        <v>0</v>
      </c>
      <c r="BG257" s="208">
        <f>IF(N257="zákl. přenesená",J257,0)</f>
        <v>0</v>
      </c>
      <c r="BH257" s="208">
        <f>IF(N257="sníž. přenesená",J257,0)</f>
        <v>0</v>
      </c>
      <c r="BI257" s="208">
        <f>IF(N257="nulová",J257,0)</f>
        <v>0</v>
      </c>
      <c r="BJ257" s="17" t="s">
        <v>81</v>
      </c>
      <c r="BK257" s="208">
        <f>ROUND(I257*H257,2)</f>
        <v>0</v>
      </c>
      <c r="BL257" s="17" t="s">
        <v>113</v>
      </c>
      <c r="BM257" s="207" t="s">
        <v>496</v>
      </c>
    </row>
    <row r="258" s="2" customFormat="1" ht="49.05" customHeight="1">
      <c r="A258" s="38"/>
      <c r="B258" s="39"/>
      <c r="C258" s="196" t="s">
        <v>497</v>
      </c>
      <c r="D258" s="196" t="s">
        <v>115</v>
      </c>
      <c r="E258" s="197" t="s">
        <v>498</v>
      </c>
      <c r="F258" s="198" t="s">
        <v>499</v>
      </c>
      <c r="G258" s="199" t="s">
        <v>118</v>
      </c>
      <c r="H258" s="200">
        <v>1</v>
      </c>
      <c r="I258" s="201"/>
      <c r="J258" s="202">
        <f>ROUND(I258*H258,2)</f>
        <v>0</v>
      </c>
      <c r="K258" s="198" t="s">
        <v>119</v>
      </c>
      <c r="L258" s="44"/>
      <c r="M258" s="203" t="s">
        <v>21</v>
      </c>
      <c r="N258" s="204" t="s">
        <v>44</v>
      </c>
      <c r="O258" s="84"/>
      <c r="P258" s="205">
        <f>O258*H258</f>
        <v>0</v>
      </c>
      <c r="Q258" s="205">
        <v>0</v>
      </c>
      <c r="R258" s="205">
        <f>Q258*H258</f>
        <v>0</v>
      </c>
      <c r="S258" s="205">
        <v>0</v>
      </c>
      <c r="T258" s="206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07" t="s">
        <v>113</v>
      </c>
      <c r="AT258" s="207" t="s">
        <v>115</v>
      </c>
      <c r="AU258" s="207" t="s">
        <v>81</v>
      </c>
      <c r="AY258" s="17" t="s">
        <v>114</v>
      </c>
      <c r="BE258" s="208">
        <f>IF(N258="základní",J258,0)</f>
        <v>0</v>
      </c>
      <c r="BF258" s="208">
        <f>IF(N258="snížená",J258,0)</f>
        <v>0</v>
      </c>
      <c r="BG258" s="208">
        <f>IF(N258="zákl. přenesená",J258,0)</f>
        <v>0</v>
      </c>
      <c r="BH258" s="208">
        <f>IF(N258="sníž. přenesená",J258,0)</f>
        <v>0</v>
      </c>
      <c r="BI258" s="208">
        <f>IF(N258="nulová",J258,0)</f>
        <v>0</v>
      </c>
      <c r="BJ258" s="17" t="s">
        <v>81</v>
      </c>
      <c r="BK258" s="208">
        <f>ROUND(I258*H258,2)</f>
        <v>0</v>
      </c>
      <c r="BL258" s="17" t="s">
        <v>113</v>
      </c>
      <c r="BM258" s="207" t="s">
        <v>500</v>
      </c>
    </row>
    <row r="259" s="2" customFormat="1" ht="49.05" customHeight="1">
      <c r="A259" s="38"/>
      <c r="B259" s="39"/>
      <c r="C259" s="196" t="s">
        <v>501</v>
      </c>
      <c r="D259" s="196" t="s">
        <v>115</v>
      </c>
      <c r="E259" s="197" t="s">
        <v>502</v>
      </c>
      <c r="F259" s="198" t="s">
        <v>503</v>
      </c>
      <c r="G259" s="199" t="s">
        <v>118</v>
      </c>
      <c r="H259" s="200">
        <v>1</v>
      </c>
      <c r="I259" s="201"/>
      <c r="J259" s="202">
        <f>ROUND(I259*H259,2)</f>
        <v>0</v>
      </c>
      <c r="K259" s="198" t="s">
        <v>119</v>
      </c>
      <c r="L259" s="44"/>
      <c r="M259" s="203" t="s">
        <v>21</v>
      </c>
      <c r="N259" s="204" t="s">
        <v>44</v>
      </c>
      <c r="O259" s="84"/>
      <c r="P259" s="205">
        <f>O259*H259</f>
        <v>0</v>
      </c>
      <c r="Q259" s="205">
        <v>0</v>
      </c>
      <c r="R259" s="205">
        <f>Q259*H259</f>
        <v>0</v>
      </c>
      <c r="S259" s="205">
        <v>0</v>
      </c>
      <c r="T259" s="206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07" t="s">
        <v>113</v>
      </c>
      <c r="AT259" s="207" t="s">
        <v>115</v>
      </c>
      <c r="AU259" s="207" t="s">
        <v>81</v>
      </c>
      <c r="AY259" s="17" t="s">
        <v>114</v>
      </c>
      <c r="BE259" s="208">
        <f>IF(N259="základní",J259,0)</f>
        <v>0</v>
      </c>
      <c r="BF259" s="208">
        <f>IF(N259="snížená",J259,0)</f>
        <v>0</v>
      </c>
      <c r="BG259" s="208">
        <f>IF(N259="zákl. přenesená",J259,0)</f>
        <v>0</v>
      </c>
      <c r="BH259" s="208">
        <f>IF(N259="sníž. přenesená",J259,0)</f>
        <v>0</v>
      </c>
      <c r="BI259" s="208">
        <f>IF(N259="nulová",J259,0)</f>
        <v>0</v>
      </c>
      <c r="BJ259" s="17" t="s">
        <v>81</v>
      </c>
      <c r="BK259" s="208">
        <f>ROUND(I259*H259,2)</f>
        <v>0</v>
      </c>
      <c r="BL259" s="17" t="s">
        <v>113</v>
      </c>
      <c r="BM259" s="207" t="s">
        <v>504</v>
      </c>
    </row>
    <row r="260" s="2" customFormat="1" ht="49.05" customHeight="1">
      <c r="A260" s="38"/>
      <c r="B260" s="39"/>
      <c r="C260" s="196" t="s">
        <v>505</v>
      </c>
      <c r="D260" s="196" t="s">
        <v>115</v>
      </c>
      <c r="E260" s="197" t="s">
        <v>506</v>
      </c>
      <c r="F260" s="198" t="s">
        <v>507</v>
      </c>
      <c r="G260" s="199" t="s">
        <v>118</v>
      </c>
      <c r="H260" s="200">
        <v>7</v>
      </c>
      <c r="I260" s="201"/>
      <c r="J260" s="202">
        <f>ROUND(I260*H260,2)</f>
        <v>0</v>
      </c>
      <c r="K260" s="198" t="s">
        <v>119</v>
      </c>
      <c r="L260" s="44"/>
      <c r="M260" s="203" t="s">
        <v>21</v>
      </c>
      <c r="N260" s="204" t="s">
        <v>44</v>
      </c>
      <c r="O260" s="84"/>
      <c r="P260" s="205">
        <f>O260*H260</f>
        <v>0</v>
      </c>
      <c r="Q260" s="205">
        <v>0</v>
      </c>
      <c r="R260" s="205">
        <f>Q260*H260</f>
        <v>0</v>
      </c>
      <c r="S260" s="205">
        <v>0</v>
      </c>
      <c r="T260" s="206">
        <f>S260*H260</f>
        <v>0</v>
      </c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R260" s="207" t="s">
        <v>113</v>
      </c>
      <c r="AT260" s="207" t="s">
        <v>115</v>
      </c>
      <c r="AU260" s="207" t="s">
        <v>81</v>
      </c>
      <c r="AY260" s="17" t="s">
        <v>114</v>
      </c>
      <c r="BE260" s="208">
        <f>IF(N260="základní",J260,0)</f>
        <v>0</v>
      </c>
      <c r="BF260" s="208">
        <f>IF(N260="snížená",J260,0)</f>
        <v>0</v>
      </c>
      <c r="BG260" s="208">
        <f>IF(N260="zákl. přenesená",J260,0)</f>
        <v>0</v>
      </c>
      <c r="BH260" s="208">
        <f>IF(N260="sníž. přenesená",J260,0)</f>
        <v>0</v>
      </c>
      <c r="BI260" s="208">
        <f>IF(N260="nulová",J260,0)</f>
        <v>0</v>
      </c>
      <c r="BJ260" s="17" t="s">
        <v>81</v>
      </c>
      <c r="BK260" s="208">
        <f>ROUND(I260*H260,2)</f>
        <v>0</v>
      </c>
      <c r="BL260" s="17" t="s">
        <v>113</v>
      </c>
      <c r="BM260" s="207" t="s">
        <v>508</v>
      </c>
    </row>
    <row r="261" s="12" customFormat="1">
      <c r="A261" s="12"/>
      <c r="B261" s="209"/>
      <c r="C261" s="210"/>
      <c r="D261" s="211" t="s">
        <v>121</v>
      </c>
      <c r="E261" s="212" t="s">
        <v>21</v>
      </c>
      <c r="F261" s="213" t="s">
        <v>509</v>
      </c>
      <c r="G261" s="210"/>
      <c r="H261" s="214">
        <v>7</v>
      </c>
      <c r="I261" s="215"/>
      <c r="J261" s="210"/>
      <c r="K261" s="210"/>
      <c r="L261" s="216"/>
      <c r="M261" s="217"/>
      <c r="N261" s="218"/>
      <c r="O261" s="218"/>
      <c r="P261" s="218"/>
      <c r="Q261" s="218"/>
      <c r="R261" s="218"/>
      <c r="S261" s="218"/>
      <c r="T261" s="219"/>
      <c r="U261" s="12"/>
      <c r="V261" s="12"/>
      <c r="W261" s="12"/>
      <c r="X261" s="12"/>
      <c r="Y261" s="12"/>
      <c r="Z261" s="12"/>
      <c r="AA261" s="12"/>
      <c r="AB261" s="12"/>
      <c r="AC261" s="12"/>
      <c r="AD261" s="12"/>
      <c r="AE261" s="12"/>
      <c r="AT261" s="220" t="s">
        <v>121</v>
      </c>
      <c r="AU261" s="220" t="s">
        <v>81</v>
      </c>
      <c r="AV261" s="12" t="s">
        <v>83</v>
      </c>
      <c r="AW261" s="12" t="s">
        <v>34</v>
      </c>
      <c r="AX261" s="12" t="s">
        <v>73</v>
      </c>
      <c r="AY261" s="220" t="s">
        <v>114</v>
      </c>
    </row>
    <row r="262" s="13" customFormat="1">
      <c r="A262" s="13"/>
      <c r="B262" s="221"/>
      <c r="C262" s="222"/>
      <c r="D262" s="211" t="s">
        <v>121</v>
      </c>
      <c r="E262" s="223" t="s">
        <v>21</v>
      </c>
      <c r="F262" s="224" t="s">
        <v>124</v>
      </c>
      <c r="G262" s="222"/>
      <c r="H262" s="225">
        <v>7</v>
      </c>
      <c r="I262" s="226"/>
      <c r="J262" s="222"/>
      <c r="K262" s="222"/>
      <c r="L262" s="227"/>
      <c r="M262" s="228"/>
      <c r="N262" s="229"/>
      <c r="O262" s="229"/>
      <c r="P262" s="229"/>
      <c r="Q262" s="229"/>
      <c r="R262" s="229"/>
      <c r="S262" s="229"/>
      <c r="T262" s="230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31" t="s">
        <v>121</v>
      </c>
      <c r="AU262" s="231" t="s">
        <v>81</v>
      </c>
      <c r="AV262" s="13" t="s">
        <v>113</v>
      </c>
      <c r="AW262" s="13" t="s">
        <v>34</v>
      </c>
      <c r="AX262" s="13" t="s">
        <v>81</v>
      </c>
      <c r="AY262" s="231" t="s">
        <v>114</v>
      </c>
    </row>
    <row r="263" s="2" customFormat="1" ht="49.05" customHeight="1">
      <c r="A263" s="38"/>
      <c r="B263" s="39"/>
      <c r="C263" s="196" t="s">
        <v>510</v>
      </c>
      <c r="D263" s="196" t="s">
        <v>115</v>
      </c>
      <c r="E263" s="197" t="s">
        <v>511</v>
      </c>
      <c r="F263" s="198" t="s">
        <v>512</v>
      </c>
      <c r="G263" s="199" t="s">
        <v>118</v>
      </c>
      <c r="H263" s="200">
        <v>18</v>
      </c>
      <c r="I263" s="201"/>
      <c r="J263" s="202">
        <f>ROUND(I263*H263,2)</f>
        <v>0</v>
      </c>
      <c r="K263" s="198" t="s">
        <v>119</v>
      </c>
      <c r="L263" s="44"/>
      <c r="M263" s="203" t="s">
        <v>21</v>
      </c>
      <c r="N263" s="204" t="s">
        <v>44</v>
      </c>
      <c r="O263" s="84"/>
      <c r="P263" s="205">
        <f>O263*H263</f>
        <v>0</v>
      </c>
      <c r="Q263" s="205">
        <v>0</v>
      </c>
      <c r="R263" s="205">
        <f>Q263*H263</f>
        <v>0</v>
      </c>
      <c r="S263" s="205">
        <v>0</v>
      </c>
      <c r="T263" s="206">
        <f>S263*H263</f>
        <v>0</v>
      </c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R263" s="207" t="s">
        <v>113</v>
      </c>
      <c r="AT263" s="207" t="s">
        <v>115</v>
      </c>
      <c r="AU263" s="207" t="s">
        <v>81</v>
      </c>
      <c r="AY263" s="17" t="s">
        <v>114</v>
      </c>
      <c r="BE263" s="208">
        <f>IF(N263="základní",J263,0)</f>
        <v>0</v>
      </c>
      <c r="BF263" s="208">
        <f>IF(N263="snížená",J263,0)</f>
        <v>0</v>
      </c>
      <c r="BG263" s="208">
        <f>IF(N263="zákl. přenesená",J263,0)</f>
        <v>0</v>
      </c>
      <c r="BH263" s="208">
        <f>IF(N263="sníž. přenesená",J263,0)</f>
        <v>0</v>
      </c>
      <c r="BI263" s="208">
        <f>IF(N263="nulová",J263,0)</f>
        <v>0</v>
      </c>
      <c r="BJ263" s="17" t="s">
        <v>81</v>
      </c>
      <c r="BK263" s="208">
        <f>ROUND(I263*H263,2)</f>
        <v>0</v>
      </c>
      <c r="BL263" s="17" t="s">
        <v>113</v>
      </c>
      <c r="BM263" s="207" t="s">
        <v>513</v>
      </c>
    </row>
    <row r="264" s="12" customFormat="1">
      <c r="A264" s="12"/>
      <c r="B264" s="209"/>
      <c r="C264" s="210"/>
      <c r="D264" s="211" t="s">
        <v>121</v>
      </c>
      <c r="E264" s="212" t="s">
        <v>21</v>
      </c>
      <c r="F264" s="213" t="s">
        <v>514</v>
      </c>
      <c r="G264" s="210"/>
      <c r="H264" s="214">
        <v>18</v>
      </c>
      <c r="I264" s="215"/>
      <c r="J264" s="210"/>
      <c r="K264" s="210"/>
      <c r="L264" s="216"/>
      <c r="M264" s="217"/>
      <c r="N264" s="218"/>
      <c r="O264" s="218"/>
      <c r="P264" s="218"/>
      <c r="Q264" s="218"/>
      <c r="R264" s="218"/>
      <c r="S264" s="218"/>
      <c r="T264" s="219"/>
      <c r="U264" s="12"/>
      <c r="V264" s="12"/>
      <c r="W264" s="12"/>
      <c r="X264" s="12"/>
      <c r="Y264" s="12"/>
      <c r="Z264" s="12"/>
      <c r="AA264" s="12"/>
      <c r="AB264" s="12"/>
      <c r="AC264" s="12"/>
      <c r="AD264" s="12"/>
      <c r="AE264" s="12"/>
      <c r="AT264" s="220" t="s">
        <v>121</v>
      </c>
      <c r="AU264" s="220" t="s">
        <v>81</v>
      </c>
      <c r="AV264" s="12" t="s">
        <v>83</v>
      </c>
      <c r="AW264" s="12" t="s">
        <v>34</v>
      </c>
      <c r="AX264" s="12" t="s">
        <v>73</v>
      </c>
      <c r="AY264" s="220" t="s">
        <v>114</v>
      </c>
    </row>
    <row r="265" s="13" customFormat="1">
      <c r="A265" s="13"/>
      <c r="B265" s="221"/>
      <c r="C265" s="222"/>
      <c r="D265" s="211" t="s">
        <v>121</v>
      </c>
      <c r="E265" s="223" t="s">
        <v>21</v>
      </c>
      <c r="F265" s="224" t="s">
        <v>124</v>
      </c>
      <c r="G265" s="222"/>
      <c r="H265" s="225">
        <v>18</v>
      </c>
      <c r="I265" s="226"/>
      <c r="J265" s="222"/>
      <c r="K265" s="222"/>
      <c r="L265" s="227"/>
      <c r="M265" s="228"/>
      <c r="N265" s="229"/>
      <c r="O265" s="229"/>
      <c r="P265" s="229"/>
      <c r="Q265" s="229"/>
      <c r="R265" s="229"/>
      <c r="S265" s="229"/>
      <c r="T265" s="230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31" t="s">
        <v>121</v>
      </c>
      <c r="AU265" s="231" t="s">
        <v>81</v>
      </c>
      <c r="AV265" s="13" t="s">
        <v>113</v>
      </c>
      <c r="AW265" s="13" t="s">
        <v>34</v>
      </c>
      <c r="AX265" s="13" t="s">
        <v>81</v>
      </c>
      <c r="AY265" s="231" t="s">
        <v>114</v>
      </c>
    </row>
    <row r="266" s="2" customFormat="1" ht="49.05" customHeight="1">
      <c r="A266" s="38"/>
      <c r="B266" s="39"/>
      <c r="C266" s="196" t="s">
        <v>515</v>
      </c>
      <c r="D266" s="196" t="s">
        <v>115</v>
      </c>
      <c r="E266" s="197" t="s">
        <v>516</v>
      </c>
      <c r="F266" s="198" t="s">
        <v>517</v>
      </c>
      <c r="G266" s="199" t="s">
        <v>118</v>
      </c>
      <c r="H266" s="200">
        <v>10</v>
      </c>
      <c r="I266" s="201"/>
      <c r="J266" s="202">
        <f>ROUND(I266*H266,2)</f>
        <v>0</v>
      </c>
      <c r="K266" s="198" t="s">
        <v>119</v>
      </c>
      <c r="L266" s="44"/>
      <c r="M266" s="203" t="s">
        <v>21</v>
      </c>
      <c r="N266" s="204" t="s">
        <v>44</v>
      </c>
      <c r="O266" s="84"/>
      <c r="P266" s="205">
        <f>O266*H266</f>
        <v>0</v>
      </c>
      <c r="Q266" s="205">
        <v>0</v>
      </c>
      <c r="R266" s="205">
        <f>Q266*H266</f>
        <v>0</v>
      </c>
      <c r="S266" s="205">
        <v>0</v>
      </c>
      <c r="T266" s="206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07" t="s">
        <v>113</v>
      </c>
      <c r="AT266" s="207" t="s">
        <v>115</v>
      </c>
      <c r="AU266" s="207" t="s">
        <v>81</v>
      </c>
      <c r="AY266" s="17" t="s">
        <v>114</v>
      </c>
      <c r="BE266" s="208">
        <f>IF(N266="základní",J266,0)</f>
        <v>0</v>
      </c>
      <c r="BF266" s="208">
        <f>IF(N266="snížená",J266,0)</f>
        <v>0</v>
      </c>
      <c r="BG266" s="208">
        <f>IF(N266="zákl. přenesená",J266,0)</f>
        <v>0</v>
      </c>
      <c r="BH266" s="208">
        <f>IF(N266="sníž. přenesená",J266,0)</f>
        <v>0</v>
      </c>
      <c r="BI266" s="208">
        <f>IF(N266="nulová",J266,0)</f>
        <v>0</v>
      </c>
      <c r="BJ266" s="17" t="s">
        <v>81</v>
      </c>
      <c r="BK266" s="208">
        <f>ROUND(I266*H266,2)</f>
        <v>0</v>
      </c>
      <c r="BL266" s="17" t="s">
        <v>113</v>
      </c>
      <c r="BM266" s="207" t="s">
        <v>518</v>
      </c>
    </row>
    <row r="267" s="12" customFormat="1">
      <c r="A267" s="12"/>
      <c r="B267" s="209"/>
      <c r="C267" s="210"/>
      <c r="D267" s="211" t="s">
        <v>121</v>
      </c>
      <c r="E267" s="212" t="s">
        <v>21</v>
      </c>
      <c r="F267" s="213" t="s">
        <v>519</v>
      </c>
      <c r="G267" s="210"/>
      <c r="H267" s="214">
        <v>10</v>
      </c>
      <c r="I267" s="215"/>
      <c r="J267" s="210"/>
      <c r="K267" s="210"/>
      <c r="L267" s="216"/>
      <c r="M267" s="217"/>
      <c r="N267" s="218"/>
      <c r="O267" s="218"/>
      <c r="P267" s="218"/>
      <c r="Q267" s="218"/>
      <c r="R267" s="218"/>
      <c r="S267" s="218"/>
      <c r="T267" s="219"/>
      <c r="U267" s="12"/>
      <c r="V267" s="12"/>
      <c r="W267" s="12"/>
      <c r="X267" s="12"/>
      <c r="Y267" s="12"/>
      <c r="Z267" s="12"/>
      <c r="AA267" s="12"/>
      <c r="AB267" s="12"/>
      <c r="AC267" s="12"/>
      <c r="AD267" s="12"/>
      <c r="AE267" s="12"/>
      <c r="AT267" s="220" t="s">
        <v>121</v>
      </c>
      <c r="AU267" s="220" t="s">
        <v>81</v>
      </c>
      <c r="AV267" s="12" t="s">
        <v>83</v>
      </c>
      <c r="AW267" s="12" t="s">
        <v>34</v>
      </c>
      <c r="AX267" s="12" t="s">
        <v>73</v>
      </c>
      <c r="AY267" s="220" t="s">
        <v>114</v>
      </c>
    </row>
    <row r="268" s="13" customFormat="1">
      <c r="A268" s="13"/>
      <c r="B268" s="221"/>
      <c r="C268" s="222"/>
      <c r="D268" s="211" t="s">
        <v>121</v>
      </c>
      <c r="E268" s="223" t="s">
        <v>21</v>
      </c>
      <c r="F268" s="224" t="s">
        <v>124</v>
      </c>
      <c r="G268" s="222"/>
      <c r="H268" s="225">
        <v>10</v>
      </c>
      <c r="I268" s="226"/>
      <c r="J268" s="222"/>
      <c r="K268" s="222"/>
      <c r="L268" s="227"/>
      <c r="M268" s="228"/>
      <c r="N268" s="229"/>
      <c r="O268" s="229"/>
      <c r="P268" s="229"/>
      <c r="Q268" s="229"/>
      <c r="R268" s="229"/>
      <c r="S268" s="229"/>
      <c r="T268" s="230"/>
      <c r="U268" s="13"/>
      <c r="V268" s="13"/>
      <c r="W268" s="13"/>
      <c r="X268" s="13"/>
      <c r="Y268" s="13"/>
      <c r="Z268" s="13"/>
      <c r="AA268" s="13"/>
      <c r="AB268" s="13"/>
      <c r="AC268" s="13"/>
      <c r="AD268" s="13"/>
      <c r="AE268" s="13"/>
      <c r="AT268" s="231" t="s">
        <v>121</v>
      </c>
      <c r="AU268" s="231" t="s">
        <v>81</v>
      </c>
      <c r="AV268" s="13" t="s">
        <v>113</v>
      </c>
      <c r="AW268" s="13" t="s">
        <v>34</v>
      </c>
      <c r="AX268" s="13" t="s">
        <v>81</v>
      </c>
      <c r="AY268" s="231" t="s">
        <v>114</v>
      </c>
    </row>
    <row r="269" s="2" customFormat="1" ht="49.05" customHeight="1">
      <c r="A269" s="38"/>
      <c r="B269" s="39"/>
      <c r="C269" s="196" t="s">
        <v>520</v>
      </c>
      <c r="D269" s="196" t="s">
        <v>115</v>
      </c>
      <c r="E269" s="197" t="s">
        <v>521</v>
      </c>
      <c r="F269" s="198" t="s">
        <v>522</v>
      </c>
      <c r="G269" s="199" t="s">
        <v>118</v>
      </c>
      <c r="H269" s="200">
        <v>17</v>
      </c>
      <c r="I269" s="201"/>
      <c r="J269" s="202">
        <f>ROUND(I269*H269,2)</f>
        <v>0</v>
      </c>
      <c r="K269" s="198" t="s">
        <v>119</v>
      </c>
      <c r="L269" s="44"/>
      <c r="M269" s="203" t="s">
        <v>21</v>
      </c>
      <c r="N269" s="204" t="s">
        <v>44</v>
      </c>
      <c r="O269" s="84"/>
      <c r="P269" s="205">
        <f>O269*H269</f>
        <v>0</v>
      </c>
      <c r="Q269" s="205">
        <v>0</v>
      </c>
      <c r="R269" s="205">
        <f>Q269*H269</f>
        <v>0</v>
      </c>
      <c r="S269" s="205">
        <v>0</v>
      </c>
      <c r="T269" s="206">
        <f>S269*H269</f>
        <v>0</v>
      </c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R269" s="207" t="s">
        <v>113</v>
      </c>
      <c r="AT269" s="207" t="s">
        <v>115</v>
      </c>
      <c r="AU269" s="207" t="s">
        <v>81</v>
      </c>
      <c r="AY269" s="17" t="s">
        <v>114</v>
      </c>
      <c r="BE269" s="208">
        <f>IF(N269="základní",J269,0)</f>
        <v>0</v>
      </c>
      <c r="BF269" s="208">
        <f>IF(N269="snížená",J269,0)</f>
        <v>0</v>
      </c>
      <c r="BG269" s="208">
        <f>IF(N269="zákl. přenesená",J269,0)</f>
        <v>0</v>
      </c>
      <c r="BH269" s="208">
        <f>IF(N269="sníž. přenesená",J269,0)</f>
        <v>0</v>
      </c>
      <c r="BI269" s="208">
        <f>IF(N269="nulová",J269,0)</f>
        <v>0</v>
      </c>
      <c r="BJ269" s="17" t="s">
        <v>81</v>
      </c>
      <c r="BK269" s="208">
        <f>ROUND(I269*H269,2)</f>
        <v>0</v>
      </c>
      <c r="BL269" s="17" t="s">
        <v>113</v>
      </c>
      <c r="BM269" s="207" t="s">
        <v>523</v>
      </c>
    </row>
    <row r="270" s="12" customFormat="1">
      <c r="A270" s="12"/>
      <c r="B270" s="209"/>
      <c r="C270" s="210"/>
      <c r="D270" s="211" t="s">
        <v>121</v>
      </c>
      <c r="E270" s="212" t="s">
        <v>21</v>
      </c>
      <c r="F270" s="213" t="s">
        <v>524</v>
      </c>
      <c r="G270" s="210"/>
      <c r="H270" s="214">
        <v>17</v>
      </c>
      <c r="I270" s="215"/>
      <c r="J270" s="210"/>
      <c r="K270" s="210"/>
      <c r="L270" s="216"/>
      <c r="M270" s="217"/>
      <c r="N270" s="218"/>
      <c r="O270" s="218"/>
      <c r="P270" s="218"/>
      <c r="Q270" s="218"/>
      <c r="R270" s="218"/>
      <c r="S270" s="218"/>
      <c r="T270" s="219"/>
      <c r="U270" s="12"/>
      <c r="V270" s="12"/>
      <c r="W270" s="12"/>
      <c r="X270" s="12"/>
      <c r="Y270" s="12"/>
      <c r="Z270" s="12"/>
      <c r="AA270" s="12"/>
      <c r="AB270" s="12"/>
      <c r="AC270" s="12"/>
      <c r="AD270" s="12"/>
      <c r="AE270" s="12"/>
      <c r="AT270" s="220" t="s">
        <v>121</v>
      </c>
      <c r="AU270" s="220" t="s">
        <v>81</v>
      </c>
      <c r="AV270" s="12" t="s">
        <v>83</v>
      </c>
      <c r="AW270" s="12" t="s">
        <v>34</v>
      </c>
      <c r="AX270" s="12" t="s">
        <v>73</v>
      </c>
      <c r="AY270" s="220" t="s">
        <v>114</v>
      </c>
    </row>
    <row r="271" s="13" customFormat="1">
      <c r="A271" s="13"/>
      <c r="B271" s="221"/>
      <c r="C271" s="222"/>
      <c r="D271" s="211" t="s">
        <v>121</v>
      </c>
      <c r="E271" s="223" t="s">
        <v>21</v>
      </c>
      <c r="F271" s="224" t="s">
        <v>124</v>
      </c>
      <c r="G271" s="222"/>
      <c r="H271" s="225">
        <v>17</v>
      </c>
      <c r="I271" s="226"/>
      <c r="J271" s="222"/>
      <c r="K271" s="222"/>
      <c r="L271" s="227"/>
      <c r="M271" s="228"/>
      <c r="N271" s="229"/>
      <c r="O271" s="229"/>
      <c r="P271" s="229"/>
      <c r="Q271" s="229"/>
      <c r="R271" s="229"/>
      <c r="S271" s="229"/>
      <c r="T271" s="230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31" t="s">
        <v>121</v>
      </c>
      <c r="AU271" s="231" t="s">
        <v>81</v>
      </c>
      <c r="AV271" s="13" t="s">
        <v>113</v>
      </c>
      <c r="AW271" s="13" t="s">
        <v>34</v>
      </c>
      <c r="AX271" s="13" t="s">
        <v>81</v>
      </c>
      <c r="AY271" s="231" t="s">
        <v>114</v>
      </c>
    </row>
    <row r="272" s="2" customFormat="1" ht="49.05" customHeight="1">
      <c r="A272" s="38"/>
      <c r="B272" s="39"/>
      <c r="C272" s="196" t="s">
        <v>525</v>
      </c>
      <c r="D272" s="196" t="s">
        <v>115</v>
      </c>
      <c r="E272" s="197" t="s">
        <v>526</v>
      </c>
      <c r="F272" s="198" t="s">
        <v>527</v>
      </c>
      <c r="G272" s="199" t="s">
        <v>118</v>
      </c>
      <c r="H272" s="200">
        <v>4</v>
      </c>
      <c r="I272" s="201"/>
      <c r="J272" s="202">
        <f>ROUND(I272*H272,2)</f>
        <v>0</v>
      </c>
      <c r="K272" s="198" t="s">
        <v>119</v>
      </c>
      <c r="L272" s="44"/>
      <c r="M272" s="203" t="s">
        <v>21</v>
      </c>
      <c r="N272" s="204" t="s">
        <v>44</v>
      </c>
      <c r="O272" s="84"/>
      <c r="P272" s="205">
        <f>O272*H272</f>
        <v>0</v>
      </c>
      <c r="Q272" s="205">
        <v>0</v>
      </c>
      <c r="R272" s="205">
        <f>Q272*H272</f>
        <v>0</v>
      </c>
      <c r="S272" s="205">
        <v>0</v>
      </c>
      <c r="T272" s="206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07" t="s">
        <v>113</v>
      </c>
      <c r="AT272" s="207" t="s">
        <v>115</v>
      </c>
      <c r="AU272" s="207" t="s">
        <v>81</v>
      </c>
      <c r="AY272" s="17" t="s">
        <v>114</v>
      </c>
      <c r="BE272" s="208">
        <f>IF(N272="základní",J272,0)</f>
        <v>0</v>
      </c>
      <c r="BF272" s="208">
        <f>IF(N272="snížená",J272,0)</f>
        <v>0</v>
      </c>
      <c r="BG272" s="208">
        <f>IF(N272="zákl. přenesená",J272,0)</f>
        <v>0</v>
      </c>
      <c r="BH272" s="208">
        <f>IF(N272="sníž. přenesená",J272,0)</f>
        <v>0</v>
      </c>
      <c r="BI272" s="208">
        <f>IF(N272="nulová",J272,0)</f>
        <v>0</v>
      </c>
      <c r="BJ272" s="17" t="s">
        <v>81</v>
      </c>
      <c r="BK272" s="208">
        <f>ROUND(I272*H272,2)</f>
        <v>0</v>
      </c>
      <c r="BL272" s="17" t="s">
        <v>113</v>
      </c>
      <c r="BM272" s="207" t="s">
        <v>528</v>
      </c>
    </row>
    <row r="273" s="12" customFormat="1">
      <c r="A273" s="12"/>
      <c r="B273" s="209"/>
      <c r="C273" s="210"/>
      <c r="D273" s="211" t="s">
        <v>121</v>
      </c>
      <c r="E273" s="212" t="s">
        <v>21</v>
      </c>
      <c r="F273" s="213" t="s">
        <v>529</v>
      </c>
      <c r="G273" s="210"/>
      <c r="H273" s="214">
        <v>4</v>
      </c>
      <c r="I273" s="215"/>
      <c r="J273" s="210"/>
      <c r="K273" s="210"/>
      <c r="L273" s="216"/>
      <c r="M273" s="217"/>
      <c r="N273" s="218"/>
      <c r="O273" s="218"/>
      <c r="P273" s="218"/>
      <c r="Q273" s="218"/>
      <c r="R273" s="218"/>
      <c r="S273" s="218"/>
      <c r="T273" s="219"/>
      <c r="U273" s="12"/>
      <c r="V273" s="12"/>
      <c r="W273" s="12"/>
      <c r="X273" s="12"/>
      <c r="Y273" s="12"/>
      <c r="Z273" s="12"/>
      <c r="AA273" s="12"/>
      <c r="AB273" s="12"/>
      <c r="AC273" s="12"/>
      <c r="AD273" s="12"/>
      <c r="AE273" s="12"/>
      <c r="AT273" s="220" t="s">
        <v>121</v>
      </c>
      <c r="AU273" s="220" t="s">
        <v>81</v>
      </c>
      <c r="AV273" s="12" t="s">
        <v>83</v>
      </c>
      <c r="AW273" s="12" t="s">
        <v>34</v>
      </c>
      <c r="AX273" s="12" t="s">
        <v>73</v>
      </c>
      <c r="AY273" s="220" t="s">
        <v>114</v>
      </c>
    </row>
    <row r="274" s="13" customFormat="1">
      <c r="A274" s="13"/>
      <c r="B274" s="221"/>
      <c r="C274" s="222"/>
      <c r="D274" s="211" t="s">
        <v>121</v>
      </c>
      <c r="E274" s="223" t="s">
        <v>21</v>
      </c>
      <c r="F274" s="224" t="s">
        <v>124</v>
      </c>
      <c r="G274" s="222"/>
      <c r="H274" s="225">
        <v>4</v>
      </c>
      <c r="I274" s="226"/>
      <c r="J274" s="222"/>
      <c r="K274" s="222"/>
      <c r="L274" s="227"/>
      <c r="M274" s="228"/>
      <c r="N274" s="229"/>
      <c r="O274" s="229"/>
      <c r="P274" s="229"/>
      <c r="Q274" s="229"/>
      <c r="R274" s="229"/>
      <c r="S274" s="229"/>
      <c r="T274" s="230"/>
      <c r="U274" s="13"/>
      <c r="V274" s="13"/>
      <c r="W274" s="13"/>
      <c r="X274" s="13"/>
      <c r="Y274" s="13"/>
      <c r="Z274" s="13"/>
      <c r="AA274" s="13"/>
      <c r="AB274" s="13"/>
      <c r="AC274" s="13"/>
      <c r="AD274" s="13"/>
      <c r="AE274" s="13"/>
      <c r="AT274" s="231" t="s">
        <v>121</v>
      </c>
      <c r="AU274" s="231" t="s">
        <v>81</v>
      </c>
      <c r="AV274" s="13" t="s">
        <v>113</v>
      </c>
      <c r="AW274" s="13" t="s">
        <v>34</v>
      </c>
      <c r="AX274" s="13" t="s">
        <v>81</v>
      </c>
      <c r="AY274" s="231" t="s">
        <v>114</v>
      </c>
    </row>
    <row r="275" s="2" customFormat="1" ht="49.05" customHeight="1">
      <c r="A275" s="38"/>
      <c r="B275" s="39"/>
      <c r="C275" s="196" t="s">
        <v>530</v>
      </c>
      <c r="D275" s="196" t="s">
        <v>115</v>
      </c>
      <c r="E275" s="197" t="s">
        <v>531</v>
      </c>
      <c r="F275" s="198" t="s">
        <v>532</v>
      </c>
      <c r="G275" s="199" t="s">
        <v>118</v>
      </c>
      <c r="H275" s="200">
        <v>10</v>
      </c>
      <c r="I275" s="201"/>
      <c r="J275" s="202">
        <f>ROUND(I275*H275,2)</f>
        <v>0</v>
      </c>
      <c r="K275" s="198" t="s">
        <v>119</v>
      </c>
      <c r="L275" s="44"/>
      <c r="M275" s="203" t="s">
        <v>21</v>
      </c>
      <c r="N275" s="204" t="s">
        <v>44</v>
      </c>
      <c r="O275" s="84"/>
      <c r="P275" s="205">
        <f>O275*H275</f>
        <v>0</v>
      </c>
      <c r="Q275" s="205">
        <v>0</v>
      </c>
      <c r="R275" s="205">
        <f>Q275*H275</f>
        <v>0</v>
      </c>
      <c r="S275" s="205">
        <v>0</v>
      </c>
      <c r="T275" s="206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07" t="s">
        <v>113</v>
      </c>
      <c r="AT275" s="207" t="s">
        <v>115</v>
      </c>
      <c r="AU275" s="207" t="s">
        <v>81</v>
      </c>
      <c r="AY275" s="17" t="s">
        <v>114</v>
      </c>
      <c r="BE275" s="208">
        <f>IF(N275="základní",J275,0)</f>
        <v>0</v>
      </c>
      <c r="BF275" s="208">
        <f>IF(N275="snížená",J275,0)</f>
        <v>0</v>
      </c>
      <c r="BG275" s="208">
        <f>IF(N275="zákl. přenesená",J275,0)</f>
        <v>0</v>
      </c>
      <c r="BH275" s="208">
        <f>IF(N275="sníž. přenesená",J275,0)</f>
        <v>0</v>
      </c>
      <c r="BI275" s="208">
        <f>IF(N275="nulová",J275,0)</f>
        <v>0</v>
      </c>
      <c r="BJ275" s="17" t="s">
        <v>81</v>
      </c>
      <c r="BK275" s="208">
        <f>ROUND(I275*H275,2)</f>
        <v>0</v>
      </c>
      <c r="BL275" s="17" t="s">
        <v>113</v>
      </c>
      <c r="BM275" s="207" t="s">
        <v>533</v>
      </c>
    </row>
    <row r="276" s="12" customFormat="1">
      <c r="A276" s="12"/>
      <c r="B276" s="209"/>
      <c r="C276" s="210"/>
      <c r="D276" s="211" t="s">
        <v>121</v>
      </c>
      <c r="E276" s="212" t="s">
        <v>21</v>
      </c>
      <c r="F276" s="213" t="s">
        <v>534</v>
      </c>
      <c r="G276" s="210"/>
      <c r="H276" s="214">
        <v>10</v>
      </c>
      <c r="I276" s="215"/>
      <c r="J276" s="210"/>
      <c r="K276" s="210"/>
      <c r="L276" s="216"/>
      <c r="M276" s="217"/>
      <c r="N276" s="218"/>
      <c r="O276" s="218"/>
      <c r="P276" s="218"/>
      <c r="Q276" s="218"/>
      <c r="R276" s="218"/>
      <c r="S276" s="218"/>
      <c r="T276" s="219"/>
      <c r="U276" s="12"/>
      <c r="V276" s="12"/>
      <c r="W276" s="12"/>
      <c r="X276" s="12"/>
      <c r="Y276" s="12"/>
      <c r="Z276" s="12"/>
      <c r="AA276" s="12"/>
      <c r="AB276" s="12"/>
      <c r="AC276" s="12"/>
      <c r="AD276" s="12"/>
      <c r="AE276" s="12"/>
      <c r="AT276" s="220" t="s">
        <v>121</v>
      </c>
      <c r="AU276" s="220" t="s">
        <v>81</v>
      </c>
      <c r="AV276" s="12" t="s">
        <v>83</v>
      </c>
      <c r="AW276" s="12" t="s">
        <v>34</v>
      </c>
      <c r="AX276" s="12" t="s">
        <v>73</v>
      </c>
      <c r="AY276" s="220" t="s">
        <v>114</v>
      </c>
    </row>
    <row r="277" s="13" customFormat="1">
      <c r="A277" s="13"/>
      <c r="B277" s="221"/>
      <c r="C277" s="222"/>
      <c r="D277" s="211" t="s">
        <v>121</v>
      </c>
      <c r="E277" s="223" t="s">
        <v>21</v>
      </c>
      <c r="F277" s="224" t="s">
        <v>124</v>
      </c>
      <c r="G277" s="222"/>
      <c r="H277" s="225">
        <v>10</v>
      </c>
      <c r="I277" s="226"/>
      <c r="J277" s="222"/>
      <c r="K277" s="222"/>
      <c r="L277" s="227"/>
      <c r="M277" s="228"/>
      <c r="N277" s="229"/>
      <c r="O277" s="229"/>
      <c r="P277" s="229"/>
      <c r="Q277" s="229"/>
      <c r="R277" s="229"/>
      <c r="S277" s="229"/>
      <c r="T277" s="230"/>
      <c r="U277" s="13"/>
      <c r="V277" s="13"/>
      <c r="W277" s="13"/>
      <c r="X277" s="13"/>
      <c r="Y277" s="13"/>
      <c r="Z277" s="13"/>
      <c r="AA277" s="13"/>
      <c r="AB277" s="13"/>
      <c r="AC277" s="13"/>
      <c r="AD277" s="13"/>
      <c r="AE277" s="13"/>
      <c r="AT277" s="231" t="s">
        <v>121</v>
      </c>
      <c r="AU277" s="231" t="s">
        <v>81</v>
      </c>
      <c r="AV277" s="13" t="s">
        <v>113</v>
      </c>
      <c r="AW277" s="13" t="s">
        <v>34</v>
      </c>
      <c r="AX277" s="13" t="s">
        <v>81</v>
      </c>
      <c r="AY277" s="231" t="s">
        <v>114</v>
      </c>
    </row>
    <row r="278" s="2" customFormat="1" ht="49.05" customHeight="1">
      <c r="A278" s="38"/>
      <c r="B278" s="39"/>
      <c r="C278" s="196" t="s">
        <v>535</v>
      </c>
      <c r="D278" s="196" t="s">
        <v>115</v>
      </c>
      <c r="E278" s="197" t="s">
        <v>536</v>
      </c>
      <c r="F278" s="198" t="s">
        <v>537</v>
      </c>
      <c r="G278" s="199" t="s">
        <v>118</v>
      </c>
      <c r="H278" s="200">
        <v>4</v>
      </c>
      <c r="I278" s="201"/>
      <c r="J278" s="202">
        <f>ROUND(I278*H278,2)</f>
        <v>0</v>
      </c>
      <c r="K278" s="198" t="s">
        <v>119</v>
      </c>
      <c r="L278" s="44"/>
      <c r="M278" s="203" t="s">
        <v>21</v>
      </c>
      <c r="N278" s="204" t="s">
        <v>44</v>
      </c>
      <c r="O278" s="84"/>
      <c r="P278" s="205">
        <f>O278*H278</f>
        <v>0</v>
      </c>
      <c r="Q278" s="205">
        <v>0</v>
      </c>
      <c r="R278" s="205">
        <f>Q278*H278</f>
        <v>0</v>
      </c>
      <c r="S278" s="205">
        <v>0</v>
      </c>
      <c r="T278" s="206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07" t="s">
        <v>113</v>
      </c>
      <c r="AT278" s="207" t="s">
        <v>115</v>
      </c>
      <c r="AU278" s="207" t="s">
        <v>81</v>
      </c>
      <c r="AY278" s="17" t="s">
        <v>114</v>
      </c>
      <c r="BE278" s="208">
        <f>IF(N278="základní",J278,0)</f>
        <v>0</v>
      </c>
      <c r="BF278" s="208">
        <f>IF(N278="snížená",J278,0)</f>
        <v>0</v>
      </c>
      <c r="BG278" s="208">
        <f>IF(N278="zákl. přenesená",J278,0)</f>
        <v>0</v>
      </c>
      <c r="BH278" s="208">
        <f>IF(N278="sníž. přenesená",J278,0)</f>
        <v>0</v>
      </c>
      <c r="BI278" s="208">
        <f>IF(N278="nulová",J278,0)</f>
        <v>0</v>
      </c>
      <c r="BJ278" s="17" t="s">
        <v>81</v>
      </c>
      <c r="BK278" s="208">
        <f>ROUND(I278*H278,2)</f>
        <v>0</v>
      </c>
      <c r="BL278" s="17" t="s">
        <v>113</v>
      </c>
      <c r="BM278" s="207" t="s">
        <v>538</v>
      </c>
    </row>
    <row r="279" s="12" customFormat="1">
      <c r="A279" s="12"/>
      <c r="B279" s="209"/>
      <c r="C279" s="210"/>
      <c r="D279" s="211" t="s">
        <v>121</v>
      </c>
      <c r="E279" s="212" t="s">
        <v>21</v>
      </c>
      <c r="F279" s="213" t="s">
        <v>539</v>
      </c>
      <c r="G279" s="210"/>
      <c r="H279" s="214">
        <v>4</v>
      </c>
      <c r="I279" s="215"/>
      <c r="J279" s="210"/>
      <c r="K279" s="210"/>
      <c r="L279" s="216"/>
      <c r="M279" s="217"/>
      <c r="N279" s="218"/>
      <c r="O279" s="218"/>
      <c r="P279" s="218"/>
      <c r="Q279" s="218"/>
      <c r="R279" s="218"/>
      <c r="S279" s="218"/>
      <c r="T279" s="219"/>
      <c r="U279" s="12"/>
      <c r="V279" s="12"/>
      <c r="W279" s="12"/>
      <c r="X279" s="12"/>
      <c r="Y279" s="12"/>
      <c r="Z279" s="12"/>
      <c r="AA279" s="12"/>
      <c r="AB279" s="12"/>
      <c r="AC279" s="12"/>
      <c r="AD279" s="12"/>
      <c r="AE279" s="12"/>
      <c r="AT279" s="220" t="s">
        <v>121</v>
      </c>
      <c r="AU279" s="220" t="s">
        <v>81</v>
      </c>
      <c r="AV279" s="12" t="s">
        <v>83</v>
      </c>
      <c r="AW279" s="12" t="s">
        <v>34</v>
      </c>
      <c r="AX279" s="12" t="s">
        <v>73</v>
      </c>
      <c r="AY279" s="220" t="s">
        <v>114</v>
      </c>
    </row>
    <row r="280" s="13" customFormat="1">
      <c r="A280" s="13"/>
      <c r="B280" s="221"/>
      <c r="C280" s="222"/>
      <c r="D280" s="211" t="s">
        <v>121</v>
      </c>
      <c r="E280" s="223" t="s">
        <v>21</v>
      </c>
      <c r="F280" s="224" t="s">
        <v>124</v>
      </c>
      <c r="G280" s="222"/>
      <c r="H280" s="225">
        <v>4</v>
      </c>
      <c r="I280" s="226"/>
      <c r="J280" s="222"/>
      <c r="K280" s="222"/>
      <c r="L280" s="227"/>
      <c r="M280" s="228"/>
      <c r="N280" s="229"/>
      <c r="O280" s="229"/>
      <c r="P280" s="229"/>
      <c r="Q280" s="229"/>
      <c r="R280" s="229"/>
      <c r="S280" s="229"/>
      <c r="T280" s="230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31" t="s">
        <v>121</v>
      </c>
      <c r="AU280" s="231" t="s">
        <v>81</v>
      </c>
      <c r="AV280" s="13" t="s">
        <v>113</v>
      </c>
      <c r="AW280" s="13" t="s">
        <v>34</v>
      </c>
      <c r="AX280" s="13" t="s">
        <v>81</v>
      </c>
      <c r="AY280" s="231" t="s">
        <v>114</v>
      </c>
    </row>
    <row r="281" s="2" customFormat="1" ht="49.05" customHeight="1">
      <c r="A281" s="38"/>
      <c r="B281" s="39"/>
      <c r="C281" s="196" t="s">
        <v>540</v>
      </c>
      <c r="D281" s="196" t="s">
        <v>115</v>
      </c>
      <c r="E281" s="197" t="s">
        <v>541</v>
      </c>
      <c r="F281" s="198" t="s">
        <v>542</v>
      </c>
      <c r="G281" s="199" t="s">
        <v>118</v>
      </c>
      <c r="H281" s="200">
        <v>1</v>
      </c>
      <c r="I281" s="201"/>
      <c r="J281" s="202">
        <f>ROUND(I281*H281,2)</f>
        <v>0</v>
      </c>
      <c r="K281" s="198" t="s">
        <v>119</v>
      </c>
      <c r="L281" s="44"/>
      <c r="M281" s="203" t="s">
        <v>21</v>
      </c>
      <c r="N281" s="204" t="s">
        <v>44</v>
      </c>
      <c r="O281" s="84"/>
      <c r="P281" s="205">
        <f>O281*H281</f>
        <v>0</v>
      </c>
      <c r="Q281" s="205">
        <v>0</v>
      </c>
      <c r="R281" s="205">
        <f>Q281*H281</f>
        <v>0</v>
      </c>
      <c r="S281" s="205">
        <v>0</v>
      </c>
      <c r="T281" s="206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07" t="s">
        <v>113</v>
      </c>
      <c r="AT281" s="207" t="s">
        <v>115</v>
      </c>
      <c r="AU281" s="207" t="s">
        <v>81</v>
      </c>
      <c r="AY281" s="17" t="s">
        <v>114</v>
      </c>
      <c r="BE281" s="208">
        <f>IF(N281="základní",J281,0)</f>
        <v>0</v>
      </c>
      <c r="BF281" s="208">
        <f>IF(N281="snížená",J281,0)</f>
        <v>0</v>
      </c>
      <c r="BG281" s="208">
        <f>IF(N281="zákl. přenesená",J281,0)</f>
        <v>0</v>
      </c>
      <c r="BH281" s="208">
        <f>IF(N281="sníž. přenesená",J281,0)</f>
        <v>0</v>
      </c>
      <c r="BI281" s="208">
        <f>IF(N281="nulová",J281,0)</f>
        <v>0</v>
      </c>
      <c r="BJ281" s="17" t="s">
        <v>81</v>
      </c>
      <c r="BK281" s="208">
        <f>ROUND(I281*H281,2)</f>
        <v>0</v>
      </c>
      <c r="BL281" s="17" t="s">
        <v>113</v>
      </c>
      <c r="BM281" s="207" t="s">
        <v>543</v>
      </c>
    </row>
    <row r="282" s="12" customFormat="1">
      <c r="A282" s="12"/>
      <c r="B282" s="209"/>
      <c r="C282" s="210"/>
      <c r="D282" s="211" t="s">
        <v>121</v>
      </c>
      <c r="E282" s="212" t="s">
        <v>21</v>
      </c>
      <c r="F282" s="213" t="s">
        <v>544</v>
      </c>
      <c r="G282" s="210"/>
      <c r="H282" s="214">
        <v>1</v>
      </c>
      <c r="I282" s="215"/>
      <c r="J282" s="210"/>
      <c r="K282" s="210"/>
      <c r="L282" s="216"/>
      <c r="M282" s="217"/>
      <c r="N282" s="218"/>
      <c r="O282" s="218"/>
      <c r="P282" s="218"/>
      <c r="Q282" s="218"/>
      <c r="R282" s="218"/>
      <c r="S282" s="218"/>
      <c r="T282" s="219"/>
      <c r="U282" s="12"/>
      <c r="V282" s="12"/>
      <c r="W282" s="12"/>
      <c r="X282" s="12"/>
      <c r="Y282" s="12"/>
      <c r="Z282" s="12"/>
      <c r="AA282" s="12"/>
      <c r="AB282" s="12"/>
      <c r="AC282" s="12"/>
      <c r="AD282" s="12"/>
      <c r="AE282" s="12"/>
      <c r="AT282" s="220" t="s">
        <v>121</v>
      </c>
      <c r="AU282" s="220" t="s">
        <v>81</v>
      </c>
      <c r="AV282" s="12" t="s">
        <v>83</v>
      </c>
      <c r="AW282" s="12" t="s">
        <v>34</v>
      </c>
      <c r="AX282" s="12" t="s">
        <v>73</v>
      </c>
      <c r="AY282" s="220" t="s">
        <v>114</v>
      </c>
    </row>
    <row r="283" s="13" customFormat="1">
      <c r="A283" s="13"/>
      <c r="B283" s="221"/>
      <c r="C283" s="222"/>
      <c r="D283" s="211" t="s">
        <v>121</v>
      </c>
      <c r="E283" s="223" t="s">
        <v>21</v>
      </c>
      <c r="F283" s="224" t="s">
        <v>124</v>
      </c>
      <c r="G283" s="222"/>
      <c r="H283" s="225">
        <v>1</v>
      </c>
      <c r="I283" s="226"/>
      <c r="J283" s="222"/>
      <c r="K283" s="222"/>
      <c r="L283" s="227"/>
      <c r="M283" s="228"/>
      <c r="N283" s="229"/>
      <c r="O283" s="229"/>
      <c r="P283" s="229"/>
      <c r="Q283" s="229"/>
      <c r="R283" s="229"/>
      <c r="S283" s="229"/>
      <c r="T283" s="230"/>
      <c r="U283" s="13"/>
      <c r="V283" s="13"/>
      <c r="W283" s="13"/>
      <c r="X283" s="13"/>
      <c r="Y283" s="13"/>
      <c r="Z283" s="13"/>
      <c r="AA283" s="13"/>
      <c r="AB283" s="13"/>
      <c r="AC283" s="13"/>
      <c r="AD283" s="13"/>
      <c r="AE283" s="13"/>
      <c r="AT283" s="231" t="s">
        <v>121</v>
      </c>
      <c r="AU283" s="231" t="s">
        <v>81</v>
      </c>
      <c r="AV283" s="13" t="s">
        <v>113</v>
      </c>
      <c r="AW283" s="13" t="s">
        <v>34</v>
      </c>
      <c r="AX283" s="13" t="s">
        <v>81</v>
      </c>
      <c r="AY283" s="231" t="s">
        <v>114</v>
      </c>
    </row>
    <row r="284" s="2" customFormat="1" ht="49.05" customHeight="1">
      <c r="A284" s="38"/>
      <c r="B284" s="39"/>
      <c r="C284" s="196" t="s">
        <v>545</v>
      </c>
      <c r="D284" s="196" t="s">
        <v>115</v>
      </c>
      <c r="E284" s="197" t="s">
        <v>546</v>
      </c>
      <c r="F284" s="198" t="s">
        <v>547</v>
      </c>
      <c r="G284" s="199" t="s">
        <v>118</v>
      </c>
      <c r="H284" s="200">
        <v>4</v>
      </c>
      <c r="I284" s="201"/>
      <c r="J284" s="202">
        <f>ROUND(I284*H284,2)</f>
        <v>0</v>
      </c>
      <c r="K284" s="198" t="s">
        <v>119</v>
      </c>
      <c r="L284" s="44"/>
      <c r="M284" s="203" t="s">
        <v>21</v>
      </c>
      <c r="N284" s="204" t="s">
        <v>44</v>
      </c>
      <c r="O284" s="84"/>
      <c r="P284" s="205">
        <f>O284*H284</f>
        <v>0</v>
      </c>
      <c r="Q284" s="205">
        <v>0</v>
      </c>
      <c r="R284" s="205">
        <f>Q284*H284</f>
        <v>0</v>
      </c>
      <c r="S284" s="205">
        <v>0</v>
      </c>
      <c r="T284" s="206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07" t="s">
        <v>113</v>
      </c>
      <c r="AT284" s="207" t="s">
        <v>115</v>
      </c>
      <c r="AU284" s="207" t="s">
        <v>81</v>
      </c>
      <c r="AY284" s="17" t="s">
        <v>114</v>
      </c>
      <c r="BE284" s="208">
        <f>IF(N284="základní",J284,0)</f>
        <v>0</v>
      </c>
      <c r="BF284" s="208">
        <f>IF(N284="snížená",J284,0)</f>
        <v>0</v>
      </c>
      <c r="BG284" s="208">
        <f>IF(N284="zákl. přenesená",J284,0)</f>
        <v>0</v>
      </c>
      <c r="BH284" s="208">
        <f>IF(N284="sníž. přenesená",J284,0)</f>
        <v>0</v>
      </c>
      <c r="BI284" s="208">
        <f>IF(N284="nulová",J284,0)</f>
        <v>0</v>
      </c>
      <c r="BJ284" s="17" t="s">
        <v>81</v>
      </c>
      <c r="BK284" s="208">
        <f>ROUND(I284*H284,2)</f>
        <v>0</v>
      </c>
      <c r="BL284" s="17" t="s">
        <v>113</v>
      </c>
      <c r="BM284" s="207" t="s">
        <v>548</v>
      </c>
    </row>
    <row r="285" s="12" customFormat="1">
      <c r="A285" s="12"/>
      <c r="B285" s="209"/>
      <c r="C285" s="210"/>
      <c r="D285" s="211" t="s">
        <v>121</v>
      </c>
      <c r="E285" s="212" t="s">
        <v>21</v>
      </c>
      <c r="F285" s="213" t="s">
        <v>549</v>
      </c>
      <c r="G285" s="210"/>
      <c r="H285" s="214">
        <v>4</v>
      </c>
      <c r="I285" s="215"/>
      <c r="J285" s="210"/>
      <c r="K285" s="210"/>
      <c r="L285" s="216"/>
      <c r="M285" s="217"/>
      <c r="N285" s="218"/>
      <c r="O285" s="218"/>
      <c r="P285" s="218"/>
      <c r="Q285" s="218"/>
      <c r="R285" s="218"/>
      <c r="S285" s="218"/>
      <c r="T285" s="219"/>
      <c r="U285" s="12"/>
      <c r="V285" s="12"/>
      <c r="W285" s="12"/>
      <c r="X285" s="12"/>
      <c r="Y285" s="12"/>
      <c r="Z285" s="12"/>
      <c r="AA285" s="12"/>
      <c r="AB285" s="12"/>
      <c r="AC285" s="12"/>
      <c r="AD285" s="12"/>
      <c r="AE285" s="12"/>
      <c r="AT285" s="220" t="s">
        <v>121</v>
      </c>
      <c r="AU285" s="220" t="s">
        <v>81</v>
      </c>
      <c r="AV285" s="12" t="s">
        <v>83</v>
      </c>
      <c r="AW285" s="12" t="s">
        <v>34</v>
      </c>
      <c r="AX285" s="12" t="s">
        <v>73</v>
      </c>
      <c r="AY285" s="220" t="s">
        <v>114</v>
      </c>
    </row>
    <row r="286" s="13" customFormat="1">
      <c r="A286" s="13"/>
      <c r="B286" s="221"/>
      <c r="C286" s="222"/>
      <c r="D286" s="211" t="s">
        <v>121</v>
      </c>
      <c r="E286" s="223" t="s">
        <v>21</v>
      </c>
      <c r="F286" s="224" t="s">
        <v>124</v>
      </c>
      <c r="G286" s="222"/>
      <c r="H286" s="225">
        <v>4</v>
      </c>
      <c r="I286" s="226"/>
      <c r="J286" s="222"/>
      <c r="K286" s="222"/>
      <c r="L286" s="227"/>
      <c r="M286" s="228"/>
      <c r="N286" s="229"/>
      <c r="O286" s="229"/>
      <c r="P286" s="229"/>
      <c r="Q286" s="229"/>
      <c r="R286" s="229"/>
      <c r="S286" s="229"/>
      <c r="T286" s="230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31" t="s">
        <v>121</v>
      </c>
      <c r="AU286" s="231" t="s">
        <v>81</v>
      </c>
      <c r="AV286" s="13" t="s">
        <v>113</v>
      </c>
      <c r="AW286" s="13" t="s">
        <v>34</v>
      </c>
      <c r="AX286" s="13" t="s">
        <v>81</v>
      </c>
      <c r="AY286" s="231" t="s">
        <v>114</v>
      </c>
    </row>
    <row r="287" s="2" customFormat="1" ht="49.05" customHeight="1">
      <c r="A287" s="38"/>
      <c r="B287" s="39"/>
      <c r="C287" s="196" t="s">
        <v>550</v>
      </c>
      <c r="D287" s="196" t="s">
        <v>115</v>
      </c>
      <c r="E287" s="197" t="s">
        <v>551</v>
      </c>
      <c r="F287" s="198" t="s">
        <v>552</v>
      </c>
      <c r="G287" s="199" t="s">
        <v>118</v>
      </c>
      <c r="H287" s="200">
        <v>2</v>
      </c>
      <c r="I287" s="201"/>
      <c r="J287" s="202">
        <f>ROUND(I287*H287,2)</f>
        <v>0</v>
      </c>
      <c r="K287" s="198" t="s">
        <v>119</v>
      </c>
      <c r="L287" s="44"/>
      <c r="M287" s="203" t="s">
        <v>21</v>
      </c>
      <c r="N287" s="204" t="s">
        <v>44</v>
      </c>
      <c r="O287" s="84"/>
      <c r="P287" s="205">
        <f>O287*H287</f>
        <v>0</v>
      </c>
      <c r="Q287" s="205">
        <v>0</v>
      </c>
      <c r="R287" s="205">
        <f>Q287*H287</f>
        <v>0</v>
      </c>
      <c r="S287" s="205">
        <v>0</v>
      </c>
      <c r="T287" s="206">
        <f>S287*H287</f>
        <v>0</v>
      </c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  <c r="AR287" s="207" t="s">
        <v>113</v>
      </c>
      <c r="AT287" s="207" t="s">
        <v>115</v>
      </c>
      <c r="AU287" s="207" t="s">
        <v>81</v>
      </c>
      <c r="AY287" s="17" t="s">
        <v>114</v>
      </c>
      <c r="BE287" s="208">
        <f>IF(N287="základní",J287,0)</f>
        <v>0</v>
      </c>
      <c r="BF287" s="208">
        <f>IF(N287="snížená",J287,0)</f>
        <v>0</v>
      </c>
      <c r="BG287" s="208">
        <f>IF(N287="zákl. přenesená",J287,0)</f>
        <v>0</v>
      </c>
      <c r="BH287" s="208">
        <f>IF(N287="sníž. přenesená",J287,0)</f>
        <v>0</v>
      </c>
      <c r="BI287" s="208">
        <f>IF(N287="nulová",J287,0)</f>
        <v>0</v>
      </c>
      <c r="BJ287" s="17" t="s">
        <v>81</v>
      </c>
      <c r="BK287" s="208">
        <f>ROUND(I287*H287,2)</f>
        <v>0</v>
      </c>
      <c r="BL287" s="17" t="s">
        <v>113</v>
      </c>
      <c r="BM287" s="207" t="s">
        <v>553</v>
      </c>
    </row>
    <row r="288" s="12" customFormat="1">
      <c r="A288" s="12"/>
      <c r="B288" s="209"/>
      <c r="C288" s="210"/>
      <c r="D288" s="211" t="s">
        <v>121</v>
      </c>
      <c r="E288" s="212" t="s">
        <v>21</v>
      </c>
      <c r="F288" s="213" t="s">
        <v>554</v>
      </c>
      <c r="G288" s="210"/>
      <c r="H288" s="214">
        <v>2</v>
      </c>
      <c r="I288" s="215"/>
      <c r="J288" s="210"/>
      <c r="K288" s="210"/>
      <c r="L288" s="216"/>
      <c r="M288" s="217"/>
      <c r="N288" s="218"/>
      <c r="O288" s="218"/>
      <c r="P288" s="218"/>
      <c r="Q288" s="218"/>
      <c r="R288" s="218"/>
      <c r="S288" s="218"/>
      <c r="T288" s="219"/>
      <c r="U288" s="12"/>
      <c r="V288" s="12"/>
      <c r="W288" s="12"/>
      <c r="X288" s="12"/>
      <c r="Y288" s="12"/>
      <c r="Z288" s="12"/>
      <c r="AA288" s="12"/>
      <c r="AB288" s="12"/>
      <c r="AC288" s="12"/>
      <c r="AD288" s="12"/>
      <c r="AE288" s="12"/>
      <c r="AT288" s="220" t="s">
        <v>121</v>
      </c>
      <c r="AU288" s="220" t="s">
        <v>81</v>
      </c>
      <c r="AV288" s="12" t="s">
        <v>83</v>
      </c>
      <c r="AW288" s="12" t="s">
        <v>34</v>
      </c>
      <c r="AX288" s="12" t="s">
        <v>73</v>
      </c>
      <c r="AY288" s="220" t="s">
        <v>114</v>
      </c>
    </row>
    <row r="289" s="13" customFormat="1">
      <c r="A289" s="13"/>
      <c r="B289" s="221"/>
      <c r="C289" s="222"/>
      <c r="D289" s="211" t="s">
        <v>121</v>
      </c>
      <c r="E289" s="223" t="s">
        <v>21</v>
      </c>
      <c r="F289" s="224" t="s">
        <v>124</v>
      </c>
      <c r="G289" s="222"/>
      <c r="H289" s="225">
        <v>2</v>
      </c>
      <c r="I289" s="226"/>
      <c r="J289" s="222"/>
      <c r="K289" s="222"/>
      <c r="L289" s="227"/>
      <c r="M289" s="228"/>
      <c r="N289" s="229"/>
      <c r="O289" s="229"/>
      <c r="P289" s="229"/>
      <c r="Q289" s="229"/>
      <c r="R289" s="229"/>
      <c r="S289" s="229"/>
      <c r="T289" s="230"/>
      <c r="U289" s="13"/>
      <c r="V289" s="13"/>
      <c r="W289" s="13"/>
      <c r="X289" s="13"/>
      <c r="Y289" s="13"/>
      <c r="Z289" s="13"/>
      <c r="AA289" s="13"/>
      <c r="AB289" s="13"/>
      <c r="AC289" s="13"/>
      <c r="AD289" s="13"/>
      <c r="AE289" s="13"/>
      <c r="AT289" s="231" t="s">
        <v>121</v>
      </c>
      <c r="AU289" s="231" t="s">
        <v>81</v>
      </c>
      <c r="AV289" s="13" t="s">
        <v>113</v>
      </c>
      <c r="AW289" s="13" t="s">
        <v>34</v>
      </c>
      <c r="AX289" s="13" t="s">
        <v>81</v>
      </c>
      <c r="AY289" s="231" t="s">
        <v>114</v>
      </c>
    </row>
    <row r="290" s="2" customFormat="1" ht="49.05" customHeight="1">
      <c r="A290" s="38"/>
      <c r="B290" s="39"/>
      <c r="C290" s="196" t="s">
        <v>555</v>
      </c>
      <c r="D290" s="196" t="s">
        <v>115</v>
      </c>
      <c r="E290" s="197" t="s">
        <v>556</v>
      </c>
      <c r="F290" s="198" t="s">
        <v>557</v>
      </c>
      <c r="G290" s="199" t="s">
        <v>118</v>
      </c>
      <c r="H290" s="200">
        <v>6</v>
      </c>
      <c r="I290" s="201"/>
      <c r="J290" s="202">
        <f>ROUND(I290*H290,2)</f>
        <v>0</v>
      </c>
      <c r="K290" s="198" t="s">
        <v>119</v>
      </c>
      <c r="L290" s="44"/>
      <c r="M290" s="203" t="s">
        <v>21</v>
      </c>
      <c r="N290" s="204" t="s">
        <v>44</v>
      </c>
      <c r="O290" s="84"/>
      <c r="P290" s="205">
        <f>O290*H290</f>
        <v>0</v>
      </c>
      <c r="Q290" s="205">
        <v>0</v>
      </c>
      <c r="R290" s="205">
        <f>Q290*H290</f>
        <v>0</v>
      </c>
      <c r="S290" s="205">
        <v>0</v>
      </c>
      <c r="T290" s="206">
        <f>S290*H290</f>
        <v>0</v>
      </c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R290" s="207" t="s">
        <v>113</v>
      </c>
      <c r="AT290" s="207" t="s">
        <v>115</v>
      </c>
      <c r="AU290" s="207" t="s">
        <v>81</v>
      </c>
      <c r="AY290" s="17" t="s">
        <v>114</v>
      </c>
      <c r="BE290" s="208">
        <f>IF(N290="základní",J290,0)</f>
        <v>0</v>
      </c>
      <c r="BF290" s="208">
        <f>IF(N290="snížená",J290,0)</f>
        <v>0</v>
      </c>
      <c r="BG290" s="208">
        <f>IF(N290="zákl. přenesená",J290,0)</f>
        <v>0</v>
      </c>
      <c r="BH290" s="208">
        <f>IF(N290="sníž. přenesená",J290,0)</f>
        <v>0</v>
      </c>
      <c r="BI290" s="208">
        <f>IF(N290="nulová",J290,0)</f>
        <v>0</v>
      </c>
      <c r="BJ290" s="17" t="s">
        <v>81</v>
      </c>
      <c r="BK290" s="208">
        <f>ROUND(I290*H290,2)</f>
        <v>0</v>
      </c>
      <c r="BL290" s="17" t="s">
        <v>113</v>
      </c>
      <c r="BM290" s="207" t="s">
        <v>558</v>
      </c>
    </row>
    <row r="291" s="12" customFormat="1">
      <c r="A291" s="12"/>
      <c r="B291" s="209"/>
      <c r="C291" s="210"/>
      <c r="D291" s="211" t="s">
        <v>121</v>
      </c>
      <c r="E291" s="212" t="s">
        <v>21</v>
      </c>
      <c r="F291" s="213" t="s">
        <v>559</v>
      </c>
      <c r="G291" s="210"/>
      <c r="H291" s="214">
        <v>6</v>
      </c>
      <c r="I291" s="215"/>
      <c r="J291" s="210"/>
      <c r="K291" s="210"/>
      <c r="L291" s="216"/>
      <c r="M291" s="217"/>
      <c r="N291" s="218"/>
      <c r="O291" s="218"/>
      <c r="P291" s="218"/>
      <c r="Q291" s="218"/>
      <c r="R291" s="218"/>
      <c r="S291" s="218"/>
      <c r="T291" s="219"/>
      <c r="U291" s="12"/>
      <c r="V291" s="12"/>
      <c r="W291" s="12"/>
      <c r="X291" s="12"/>
      <c r="Y291" s="12"/>
      <c r="Z291" s="12"/>
      <c r="AA291" s="12"/>
      <c r="AB291" s="12"/>
      <c r="AC291" s="12"/>
      <c r="AD291" s="12"/>
      <c r="AE291" s="12"/>
      <c r="AT291" s="220" t="s">
        <v>121</v>
      </c>
      <c r="AU291" s="220" t="s">
        <v>81</v>
      </c>
      <c r="AV291" s="12" t="s">
        <v>83</v>
      </c>
      <c r="AW291" s="12" t="s">
        <v>34</v>
      </c>
      <c r="AX291" s="12" t="s">
        <v>73</v>
      </c>
      <c r="AY291" s="220" t="s">
        <v>114</v>
      </c>
    </row>
    <row r="292" s="13" customFormat="1">
      <c r="A292" s="13"/>
      <c r="B292" s="221"/>
      <c r="C292" s="222"/>
      <c r="D292" s="211" t="s">
        <v>121</v>
      </c>
      <c r="E292" s="223" t="s">
        <v>21</v>
      </c>
      <c r="F292" s="224" t="s">
        <v>124</v>
      </c>
      <c r="G292" s="222"/>
      <c r="H292" s="225">
        <v>6</v>
      </c>
      <c r="I292" s="226"/>
      <c r="J292" s="222"/>
      <c r="K292" s="222"/>
      <c r="L292" s="227"/>
      <c r="M292" s="228"/>
      <c r="N292" s="229"/>
      <c r="O292" s="229"/>
      <c r="P292" s="229"/>
      <c r="Q292" s="229"/>
      <c r="R292" s="229"/>
      <c r="S292" s="229"/>
      <c r="T292" s="230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31" t="s">
        <v>121</v>
      </c>
      <c r="AU292" s="231" t="s">
        <v>81</v>
      </c>
      <c r="AV292" s="13" t="s">
        <v>113</v>
      </c>
      <c r="AW292" s="13" t="s">
        <v>34</v>
      </c>
      <c r="AX292" s="13" t="s">
        <v>81</v>
      </c>
      <c r="AY292" s="231" t="s">
        <v>114</v>
      </c>
    </row>
    <row r="293" s="2" customFormat="1" ht="49.05" customHeight="1">
      <c r="A293" s="38"/>
      <c r="B293" s="39"/>
      <c r="C293" s="196" t="s">
        <v>560</v>
      </c>
      <c r="D293" s="196" t="s">
        <v>115</v>
      </c>
      <c r="E293" s="197" t="s">
        <v>561</v>
      </c>
      <c r="F293" s="198" t="s">
        <v>562</v>
      </c>
      <c r="G293" s="199" t="s">
        <v>118</v>
      </c>
      <c r="H293" s="200">
        <v>115</v>
      </c>
      <c r="I293" s="201"/>
      <c r="J293" s="202">
        <f>ROUND(I293*H293,2)</f>
        <v>0</v>
      </c>
      <c r="K293" s="198" t="s">
        <v>119</v>
      </c>
      <c r="L293" s="44"/>
      <c r="M293" s="203" t="s">
        <v>21</v>
      </c>
      <c r="N293" s="204" t="s">
        <v>44</v>
      </c>
      <c r="O293" s="84"/>
      <c r="P293" s="205">
        <f>O293*H293</f>
        <v>0</v>
      </c>
      <c r="Q293" s="205">
        <v>0</v>
      </c>
      <c r="R293" s="205">
        <f>Q293*H293</f>
        <v>0</v>
      </c>
      <c r="S293" s="205">
        <v>0</v>
      </c>
      <c r="T293" s="206">
        <f>S293*H293</f>
        <v>0</v>
      </c>
      <c r="U293" s="38"/>
      <c r="V293" s="38"/>
      <c r="W293" s="38"/>
      <c r="X293" s="38"/>
      <c r="Y293" s="38"/>
      <c r="Z293" s="38"/>
      <c r="AA293" s="38"/>
      <c r="AB293" s="38"/>
      <c r="AC293" s="38"/>
      <c r="AD293" s="38"/>
      <c r="AE293" s="38"/>
      <c r="AR293" s="207" t="s">
        <v>113</v>
      </c>
      <c r="AT293" s="207" t="s">
        <v>115</v>
      </c>
      <c r="AU293" s="207" t="s">
        <v>81</v>
      </c>
      <c r="AY293" s="17" t="s">
        <v>114</v>
      </c>
      <c r="BE293" s="208">
        <f>IF(N293="základní",J293,0)</f>
        <v>0</v>
      </c>
      <c r="BF293" s="208">
        <f>IF(N293="snížená",J293,0)</f>
        <v>0</v>
      </c>
      <c r="BG293" s="208">
        <f>IF(N293="zákl. přenesená",J293,0)</f>
        <v>0</v>
      </c>
      <c r="BH293" s="208">
        <f>IF(N293="sníž. přenesená",J293,0)</f>
        <v>0</v>
      </c>
      <c r="BI293" s="208">
        <f>IF(N293="nulová",J293,0)</f>
        <v>0</v>
      </c>
      <c r="BJ293" s="17" t="s">
        <v>81</v>
      </c>
      <c r="BK293" s="208">
        <f>ROUND(I293*H293,2)</f>
        <v>0</v>
      </c>
      <c r="BL293" s="17" t="s">
        <v>113</v>
      </c>
      <c r="BM293" s="207" t="s">
        <v>563</v>
      </c>
    </row>
    <row r="294" s="12" customFormat="1">
      <c r="A294" s="12"/>
      <c r="B294" s="209"/>
      <c r="C294" s="210"/>
      <c r="D294" s="211" t="s">
        <v>121</v>
      </c>
      <c r="E294" s="212" t="s">
        <v>21</v>
      </c>
      <c r="F294" s="213" t="s">
        <v>564</v>
      </c>
      <c r="G294" s="210"/>
      <c r="H294" s="214">
        <v>115</v>
      </c>
      <c r="I294" s="215"/>
      <c r="J294" s="210"/>
      <c r="K294" s="210"/>
      <c r="L294" s="216"/>
      <c r="M294" s="217"/>
      <c r="N294" s="218"/>
      <c r="O294" s="218"/>
      <c r="P294" s="218"/>
      <c r="Q294" s="218"/>
      <c r="R294" s="218"/>
      <c r="S294" s="218"/>
      <c r="T294" s="219"/>
      <c r="U294" s="12"/>
      <c r="V294" s="12"/>
      <c r="W294" s="12"/>
      <c r="X294" s="12"/>
      <c r="Y294" s="12"/>
      <c r="Z294" s="12"/>
      <c r="AA294" s="12"/>
      <c r="AB294" s="12"/>
      <c r="AC294" s="12"/>
      <c r="AD294" s="12"/>
      <c r="AE294" s="12"/>
      <c r="AT294" s="220" t="s">
        <v>121</v>
      </c>
      <c r="AU294" s="220" t="s">
        <v>81</v>
      </c>
      <c r="AV294" s="12" t="s">
        <v>83</v>
      </c>
      <c r="AW294" s="12" t="s">
        <v>34</v>
      </c>
      <c r="AX294" s="12" t="s">
        <v>73</v>
      </c>
      <c r="AY294" s="220" t="s">
        <v>114</v>
      </c>
    </row>
    <row r="295" s="13" customFormat="1">
      <c r="A295" s="13"/>
      <c r="B295" s="221"/>
      <c r="C295" s="222"/>
      <c r="D295" s="211" t="s">
        <v>121</v>
      </c>
      <c r="E295" s="223" t="s">
        <v>21</v>
      </c>
      <c r="F295" s="224" t="s">
        <v>124</v>
      </c>
      <c r="G295" s="222"/>
      <c r="H295" s="225">
        <v>115</v>
      </c>
      <c r="I295" s="226"/>
      <c r="J295" s="222"/>
      <c r="K295" s="222"/>
      <c r="L295" s="227"/>
      <c r="M295" s="228"/>
      <c r="N295" s="229"/>
      <c r="O295" s="229"/>
      <c r="P295" s="229"/>
      <c r="Q295" s="229"/>
      <c r="R295" s="229"/>
      <c r="S295" s="229"/>
      <c r="T295" s="230"/>
      <c r="U295" s="13"/>
      <c r="V295" s="13"/>
      <c r="W295" s="13"/>
      <c r="X295" s="13"/>
      <c r="Y295" s="13"/>
      <c r="Z295" s="13"/>
      <c r="AA295" s="13"/>
      <c r="AB295" s="13"/>
      <c r="AC295" s="13"/>
      <c r="AD295" s="13"/>
      <c r="AE295" s="13"/>
      <c r="AT295" s="231" t="s">
        <v>121</v>
      </c>
      <c r="AU295" s="231" t="s">
        <v>81</v>
      </c>
      <c r="AV295" s="13" t="s">
        <v>113</v>
      </c>
      <c r="AW295" s="13" t="s">
        <v>34</v>
      </c>
      <c r="AX295" s="13" t="s">
        <v>81</v>
      </c>
      <c r="AY295" s="231" t="s">
        <v>114</v>
      </c>
    </row>
    <row r="296" s="2" customFormat="1" ht="49.05" customHeight="1">
      <c r="A296" s="38"/>
      <c r="B296" s="39"/>
      <c r="C296" s="196" t="s">
        <v>565</v>
      </c>
      <c r="D296" s="196" t="s">
        <v>115</v>
      </c>
      <c r="E296" s="197" t="s">
        <v>566</v>
      </c>
      <c r="F296" s="198" t="s">
        <v>567</v>
      </c>
      <c r="G296" s="199" t="s">
        <v>118</v>
      </c>
      <c r="H296" s="200">
        <v>1</v>
      </c>
      <c r="I296" s="201"/>
      <c r="J296" s="202">
        <f>ROUND(I296*H296,2)</f>
        <v>0</v>
      </c>
      <c r="K296" s="198" t="s">
        <v>119</v>
      </c>
      <c r="L296" s="44"/>
      <c r="M296" s="203" t="s">
        <v>21</v>
      </c>
      <c r="N296" s="204" t="s">
        <v>44</v>
      </c>
      <c r="O296" s="84"/>
      <c r="P296" s="205">
        <f>O296*H296</f>
        <v>0</v>
      </c>
      <c r="Q296" s="205">
        <v>0</v>
      </c>
      <c r="R296" s="205">
        <f>Q296*H296</f>
        <v>0</v>
      </c>
      <c r="S296" s="205">
        <v>0</v>
      </c>
      <c r="T296" s="206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07" t="s">
        <v>113</v>
      </c>
      <c r="AT296" s="207" t="s">
        <v>115</v>
      </c>
      <c r="AU296" s="207" t="s">
        <v>81</v>
      </c>
      <c r="AY296" s="17" t="s">
        <v>114</v>
      </c>
      <c r="BE296" s="208">
        <f>IF(N296="základní",J296,0)</f>
        <v>0</v>
      </c>
      <c r="BF296" s="208">
        <f>IF(N296="snížená",J296,0)</f>
        <v>0</v>
      </c>
      <c r="BG296" s="208">
        <f>IF(N296="zákl. přenesená",J296,0)</f>
        <v>0</v>
      </c>
      <c r="BH296" s="208">
        <f>IF(N296="sníž. přenesená",J296,0)</f>
        <v>0</v>
      </c>
      <c r="BI296" s="208">
        <f>IF(N296="nulová",J296,0)</f>
        <v>0</v>
      </c>
      <c r="BJ296" s="17" t="s">
        <v>81</v>
      </c>
      <c r="BK296" s="208">
        <f>ROUND(I296*H296,2)</f>
        <v>0</v>
      </c>
      <c r="BL296" s="17" t="s">
        <v>113</v>
      </c>
      <c r="BM296" s="207" t="s">
        <v>568</v>
      </c>
    </row>
    <row r="297" s="2" customFormat="1" ht="49.05" customHeight="1">
      <c r="A297" s="38"/>
      <c r="B297" s="39"/>
      <c r="C297" s="196" t="s">
        <v>569</v>
      </c>
      <c r="D297" s="196" t="s">
        <v>115</v>
      </c>
      <c r="E297" s="197" t="s">
        <v>570</v>
      </c>
      <c r="F297" s="198" t="s">
        <v>571</v>
      </c>
      <c r="G297" s="199" t="s">
        <v>118</v>
      </c>
      <c r="H297" s="200">
        <v>1</v>
      </c>
      <c r="I297" s="201"/>
      <c r="J297" s="202">
        <f>ROUND(I297*H297,2)</f>
        <v>0</v>
      </c>
      <c r="K297" s="198" t="s">
        <v>119</v>
      </c>
      <c r="L297" s="44"/>
      <c r="M297" s="203" t="s">
        <v>21</v>
      </c>
      <c r="N297" s="204" t="s">
        <v>44</v>
      </c>
      <c r="O297" s="84"/>
      <c r="P297" s="205">
        <f>O297*H297</f>
        <v>0</v>
      </c>
      <c r="Q297" s="205">
        <v>0</v>
      </c>
      <c r="R297" s="205">
        <f>Q297*H297</f>
        <v>0</v>
      </c>
      <c r="S297" s="205">
        <v>0</v>
      </c>
      <c r="T297" s="206">
        <f>S297*H297</f>
        <v>0</v>
      </c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R297" s="207" t="s">
        <v>113</v>
      </c>
      <c r="AT297" s="207" t="s">
        <v>115</v>
      </c>
      <c r="AU297" s="207" t="s">
        <v>81</v>
      </c>
      <c r="AY297" s="17" t="s">
        <v>114</v>
      </c>
      <c r="BE297" s="208">
        <f>IF(N297="základní",J297,0)</f>
        <v>0</v>
      </c>
      <c r="BF297" s="208">
        <f>IF(N297="snížená",J297,0)</f>
        <v>0</v>
      </c>
      <c r="BG297" s="208">
        <f>IF(N297="zákl. přenesená",J297,0)</f>
        <v>0</v>
      </c>
      <c r="BH297" s="208">
        <f>IF(N297="sníž. přenesená",J297,0)</f>
        <v>0</v>
      </c>
      <c r="BI297" s="208">
        <f>IF(N297="nulová",J297,0)</f>
        <v>0</v>
      </c>
      <c r="BJ297" s="17" t="s">
        <v>81</v>
      </c>
      <c r="BK297" s="208">
        <f>ROUND(I297*H297,2)</f>
        <v>0</v>
      </c>
      <c r="BL297" s="17" t="s">
        <v>113</v>
      </c>
      <c r="BM297" s="207" t="s">
        <v>572</v>
      </c>
    </row>
    <row r="298" s="2" customFormat="1" ht="49.05" customHeight="1">
      <c r="A298" s="38"/>
      <c r="B298" s="39"/>
      <c r="C298" s="196" t="s">
        <v>573</v>
      </c>
      <c r="D298" s="196" t="s">
        <v>115</v>
      </c>
      <c r="E298" s="197" t="s">
        <v>574</v>
      </c>
      <c r="F298" s="198" t="s">
        <v>575</v>
      </c>
      <c r="G298" s="199" t="s">
        <v>118</v>
      </c>
      <c r="H298" s="200">
        <v>16</v>
      </c>
      <c r="I298" s="201"/>
      <c r="J298" s="202">
        <f>ROUND(I298*H298,2)</f>
        <v>0</v>
      </c>
      <c r="K298" s="198" t="s">
        <v>119</v>
      </c>
      <c r="L298" s="44"/>
      <c r="M298" s="203" t="s">
        <v>21</v>
      </c>
      <c r="N298" s="204" t="s">
        <v>44</v>
      </c>
      <c r="O298" s="84"/>
      <c r="P298" s="205">
        <f>O298*H298</f>
        <v>0</v>
      </c>
      <c r="Q298" s="205">
        <v>0</v>
      </c>
      <c r="R298" s="205">
        <f>Q298*H298</f>
        <v>0</v>
      </c>
      <c r="S298" s="205">
        <v>0</v>
      </c>
      <c r="T298" s="206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07" t="s">
        <v>113</v>
      </c>
      <c r="AT298" s="207" t="s">
        <v>115</v>
      </c>
      <c r="AU298" s="207" t="s">
        <v>81</v>
      </c>
      <c r="AY298" s="17" t="s">
        <v>114</v>
      </c>
      <c r="BE298" s="208">
        <f>IF(N298="základní",J298,0)</f>
        <v>0</v>
      </c>
      <c r="BF298" s="208">
        <f>IF(N298="snížená",J298,0)</f>
        <v>0</v>
      </c>
      <c r="BG298" s="208">
        <f>IF(N298="zákl. přenesená",J298,0)</f>
        <v>0</v>
      </c>
      <c r="BH298" s="208">
        <f>IF(N298="sníž. přenesená",J298,0)</f>
        <v>0</v>
      </c>
      <c r="BI298" s="208">
        <f>IF(N298="nulová",J298,0)</f>
        <v>0</v>
      </c>
      <c r="BJ298" s="17" t="s">
        <v>81</v>
      </c>
      <c r="BK298" s="208">
        <f>ROUND(I298*H298,2)</f>
        <v>0</v>
      </c>
      <c r="BL298" s="17" t="s">
        <v>113</v>
      </c>
      <c r="BM298" s="207" t="s">
        <v>576</v>
      </c>
    </row>
    <row r="299" s="12" customFormat="1">
      <c r="A299" s="12"/>
      <c r="B299" s="209"/>
      <c r="C299" s="210"/>
      <c r="D299" s="211" t="s">
        <v>121</v>
      </c>
      <c r="E299" s="212" t="s">
        <v>21</v>
      </c>
      <c r="F299" s="213" t="s">
        <v>577</v>
      </c>
      <c r="G299" s="210"/>
      <c r="H299" s="214">
        <v>16</v>
      </c>
      <c r="I299" s="215"/>
      <c r="J299" s="210"/>
      <c r="K299" s="210"/>
      <c r="L299" s="216"/>
      <c r="M299" s="217"/>
      <c r="N299" s="218"/>
      <c r="O299" s="218"/>
      <c r="P299" s="218"/>
      <c r="Q299" s="218"/>
      <c r="R299" s="218"/>
      <c r="S299" s="218"/>
      <c r="T299" s="219"/>
      <c r="U299" s="12"/>
      <c r="V299" s="12"/>
      <c r="W299" s="12"/>
      <c r="X299" s="12"/>
      <c r="Y299" s="12"/>
      <c r="Z299" s="12"/>
      <c r="AA299" s="12"/>
      <c r="AB299" s="12"/>
      <c r="AC299" s="12"/>
      <c r="AD299" s="12"/>
      <c r="AE299" s="12"/>
      <c r="AT299" s="220" t="s">
        <v>121</v>
      </c>
      <c r="AU299" s="220" t="s">
        <v>81</v>
      </c>
      <c r="AV299" s="12" t="s">
        <v>83</v>
      </c>
      <c r="AW299" s="12" t="s">
        <v>34</v>
      </c>
      <c r="AX299" s="12" t="s">
        <v>73</v>
      </c>
      <c r="AY299" s="220" t="s">
        <v>114</v>
      </c>
    </row>
    <row r="300" s="13" customFormat="1">
      <c r="A300" s="13"/>
      <c r="B300" s="221"/>
      <c r="C300" s="222"/>
      <c r="D300" s="211" t="s">
        <v>121</v>
      </c>
      <c r="E300" s="223" t="s">
        <v>21</v>
      </c>
      <c r="F300" s="224" t="s">
        <v>124</v>
      </c>
      <c r="G300" s="222"/>
      <c r="H300" s="225">
        <v>16</v>
      </c>
      <c r="I300" s="226"/>
      <c r="J300" s="222"/>
      <c r="K300" s="222"/>
      <c r="L300" s="227"/>
      <c r="M300" s="228"/>
      <c r="N300" s="229"/>
      <c r="O300" s="229"/>
      <c r="P300" s="229"/>
      <c r="Q300" s="229"/>
      <c r="R300" s="229"/>
      <c r="S300" s="229"/>
      <c r="T300" s="230"/>
      <c r="U300" s="13"/>
      <c r="V300" s="13"/>
      <c r="W300" s="13"/>
      <c r="X300" s="13"/>
      <c r="Y300" s="13"/>
      <c r="Z300" s="13"/>
      <c r="AA300" s="13"/>
      <c r="AB300" s="13"/>
      <c r="AC300" s="13"/>
      <c r="AD300" s="13"/>
      <c r="AE300" s="13"/>
      <c r="AT300" s="231" t="s">
        <v>121</v>
      </c>
      <c r="AU300" s="231" t="s">
        <v>81</v>
      </c>
      <c r="AV300" s="13" t="s">
        <v>113</v>
      </c>
      <c r="AW300" s="13" t="s">
        <v>34</v>
      </c>
      <c r="AX300" s="13" t="s">
        <v>81</v>
      </c>
      <c r="AY300" s="231" t="s">
        <v>114</v>
      </c>
    </row>
    <row r="301" s="2" customFormat="1" ht="49.05" customHeight="1">
      <c r="A301" s="38"/>
      <c r="B301" s="39"/>
      <c r="C301" s="196" t="s">
        <v>578</v>
      </c>
      <c r="D301" s="196" t="s">
        <v>115</v>
      </c>
      <c r="E301" s="197" t="s">
        <v>579</v>
      </c>
      <c r="F301" s="198" t="s">
        <v>580</v>
      </c>
      <c r="G301" s="199" t="s">
        <v>118</v>
      </c>
      <c r="H301" s="200">
        <v>1</v>
      </c>
      <c r="I301" s="201"/>
      <c r="J301" s="202">
        <f>ROUND(I301*H301,2)</f>
        <v>0</v>
      </c>
      <c r="K301" s="198" t="s">
        <v>119</v>
      </c>
      <c r="L301" s="44"/>
      <c r="M301" s="203" t="s">
        <v>21</v>
      </c>
      <c r="N301" s="204" t="s">
        <v>44</v>
      </c>
      <c r="O301" s="84"/>
      <c r="P301" s="205">
        <f>O301*H301</f>
        <v>0</v>
      </c>
      <c r="Q301" s="205">
        <v>0</v>
      </c>
      <c r="R301" s="205">
        <f>Q301*H301</f>
        <v>0</v>
      </c>
      <c r="S301" s="205">
        <v>0</v>
      </c>
      <c r="T301" s="206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07" t="s">
        <v>113</v>
      </c>
      <c r="AT301" s="207" t="s">
        <v>115</v>
      </c>
      <c r="AU301" s="207" t="s">
        <v>81</v>
      </c>
      <c r="AY301" s="17" t="s">
        <v>114</v>
      </c>
      <c r="BE301" s="208">
        <f>IF(N301="základní",J301,0)</f>
        <v>0</v>
      </c>
      <c r="BF301" s="208">
        <f>IF(N301="snížená",J301,0)</f>
        <v>0</v>
      </c>
      <c r="BG301" s="208">
        <f>IF(N301="zákl. přenesená",J301,0)</f>
        <v>0</v>
      </c>
      <c r="BH301" s="208">
        <f>IF(N301="sníž. přenesená",J301,0)</f>
        <v>0</v>
      </c>
      <c r="BI301" s="208">
        <f>IF(N301="nulová",J301,0)</f>
        <v>0</v>
      </c>
      <c r="BJ301" s="17" t="s">
        <v>81</v>
      </c>
      <c r="BK301" s="208">
        <f>ROUND(I301*H301,2)</f>
        <v>0</v>
      </c>
      <c r="BL301" s="17" t="s">
        <v>113</v>
      </c>
      <c r="BM301" s="207" t="s">
        <v>581</v>
      </c>
    </row>
    <row r="302" s="2" customFormat="1" ht="55.5" customHeight="1">
      <c r="A302" s="38"/>
      <c r="B302" s="39"/>
      <c r="C302" s="196" t="s">
        <v>582</v>
      </c>
      <c r="D302" s="196" t="s">
        <v>115</v>
      </c>
      <c r="E302" s="197" t="s">
        <v>583</v>
      </c>
      <c r="F302" s="198" t="s">
        <v>584</v>
      </c>
      <c r="G302" s="199" t="s">
        <v>118</v>
      </c>
      <c r="H302" s="200">
        <v>1</v>
      </c>
      <c r="I302" s="201"/>
      <c r="J302" s="202">
        <f>ROUND(I302*H302,2)</f>
        <v>0</v>
      </c>
      <c r="K302" s="198" t="s">
        <v>119</v>
      </c>
      <c r="L302" s="44"/>
      <c r="M302" s="203" t="s">
        <v>21</v>
      </c>
      <c r="N302" s="204" t="s">
        <v>44</v>
      </c>
      <c r="O302" s="84"/>
      <c r="P302" s="205">
        <f>O302*H302</f>
        <v>0</v>
      </c>
      <c r="Q302" s="205">
        <v>0</v>
      </c>
      <c r="R302" s="205">
        <f>Q302*H302</f>
        <v>0</v>
      </c>
      <c r="S302" s="205">
        <v>0</v>
      </c>
      <c r="T302" s="206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07" t="s">
        <v>113</v>
      </c>
      <c r="AT302" s="207" t="s">
        <v>115</v>
      </c>
      <c r="AU302" s="207" t="s">
        <v>81</v>
      </c>
      <c r="AY302" s="17" t="s">
        <v>114</v>
      </c>
      <c r="BE302" s="208">
        <f>IF(N302="základní",J302,0)</f>
        <v>0</v>
      </c>
      <c r="BF302" s="208">
        <f>IF(N302="snížená",J302,0)</f>
        <v>0</v>
      </c>
      <c r="BG302" s="208">
        <f>IF(N302="zákl. přenesená",J302,0)</f>
        <v>0</v>
      </c>
      <c r="BH302" s="208">
        <f>IF(N302="sníž. přenesená",J302,0)</f>
        <v>0</v>
      </c>
      <c r="BI302" s="208">
        <f>IF(N302="nulová",J302,0)</f>
        <v>0</v>
      </c>
      <c r="BJ302" s="17" t="s">
        <v>81</v>
      </c>
      <c r="BK302" s="208">
        <f>ROUND(I302*H302,2)</f>
        <v>0</v>
      </c>
      <c r="BL302" s="17" t="s">
        <v>113</v>
      </c>
      <c r="BM302" s="207" t="s">
        <v>585</v>
      </c>
    </row>
    <row r="303" s="2" customFormat="1" ht="49.05" customHeight="1">
      <c r="A303" s="38"/>
      <c r="B303" s="39"/>
      <c r="C303" s="196" t="s">
        <v>586</v>
      </c>
      <c r="D303" s="196" t="s">
        <v>115</v>
      </c>
      <c r="E303" s="197" t="s">
        <v>587</v>
      </c>
      <c r="F303" s="198" t="s">
        <v>588</v>
      </c>
      <c r="G303" s="199" t="s">
        <v>118</v>
      </c>
      <c r="H303" s="200">
        <v>1</v>
      </c>
      <c r="I303" s="201"/>
      <c r="J303" s="202">
        <f>ROUND(I303*H303,2)</f>
        <v>0</v>
      </c>
      <c r="K303" s="198" t="s">
        <v>119</v>
      </c>
      <c r="L303" s="44"/>
      <c r="M303" s="203" t="s">
        <v>21</v>
      </c>
      <c r="N303" s="204" t="s">
        <v>44</v>
      </c>
      <c r="O303" s="84"/>
      <c r="P303" s="205">
        <f>O303*H303</f>
        <v>0</v>
      </c>
      <c r="Q303" s="205">
        <v>0</v>
      </c>
      <c r="R303" s="205">
        <f>Q303*H303</f>
        <v>0</v>
      </c>
      <c r="S303" s="205">
        <v>0</v>
      </c>
      <c r="T303" s="206">
        <f>S303*H303</f>
        <v>0</v>
      </c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R303" s="207" t="s">
        <v>113</v>
      </c>
      <c r="AT303" s="207" t="s">
        <v>115</v>
      </c>
      <c r="AU303" s="207" t="s">
        <v>81</v>
      </c>
      <c r="AY303" s="17" t="s">
        <v>114</v>
      </c>
      <c r="BE303" s="208">
        <f>IF(N303="základní",J303,0)</f>
        <v>0</v>
      </c>
      <c r="BF303" s="208">
        <f>IF(N303="snížená",J303,0)</f>
        <v>0</v>
      </c>
      <c r="BG303" s="208">
        <f>IF(N303="zákl. přenesená",J303,0)</f>
        <v>0</v>
      </c>
      <c r="BH303" s="208">
        <f>IF(N303="sníž. přenesená",J303,0)</f>
        <v>0</v>
      </c>
      <c r="BI303" s="208">
        <f>IF(N303="nulová",J303,0)</f>
        <v>0</v>
      </c>
      <c r="BJ303" s="17" t="s">
        <v>81</v>
      </c>
      <c r="BK303" s="208">
        <f>ROUND(I303*H303,2)</f>
        <v>0</v>
      </c>
      <c r="BL303" s="17" t="s">
        <v>113</v>
      </c>
      <c r="BM303" s="207" t="s">
        <v>589</v>
      </c>
    </row>
    <row r="304" s="2" customFormat="1" ht="49.05" customHeight="1">
      <c r="A304" s="38"/>
      <c r="B304" s="39"/>
      <c r="C304" s="196" t="s">
        <v>590</v>
      </c>
      <c r="D304" s="196" t="s">
        <v>115</v>
      </c>
      <c r="E304" s="197" t="s">
        <v>591</v>
      </c>
      <c r="F304" s="198" t="s">
        <v>592</v>
      </c>
      <c r="G304" s="199" t="s">
        <v>118</v>
      </c>
      <c r="H304" s="200">
        <v>1</v>
      </c>
      <c r="I304" s="201"/>
      <c r="J304" s="202">
        <f>ROUND(I304*H304,2)</f>
        <v>0</v>
      </c>
      <c r="K304" s="198" t="s">
        <v>119</v>
      </c>
      <c r="L304" s="44"/>
      <c r="M304" s="203" t="s">
        <v>21</v>
      </c>
      <c r="N304" s="204" t="s">
        <v>44</v>
      </c>
      <c r="O304" s="84"/>
      <c r="P304" s="205">
        <f>O304*H304</f>
        <v>0</v>
      </c>
      <c r="Q304" s="205">
        <v>0</v>
      </c>
      <c r="R304" s="205">
        <f>Q304*H304</f>
        <v>0</v>
      </c>
      <c r="S304" s="205">
        <v>0</v>
      </c>
      <c r="T304" s="206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07" t="s">
        <v>113</v>
      </c>
      <c r="AT304" s="207" t="s">
        <v>115</v>
      </c>
      <c r="AU304" s="207" t="s">
        <v>81</v>
      </c>
      <c r="AY304" s="17" t="s">
        <v>114</v>
      </c>
      <c r="BE304" s="208">
        <f>IF(N304="základní",J304,0)</f>
        <v>0</v>
      </c>
      <c r="BF304" s="208">
        <f>IF(N304="snížená",J304,0)</f>
        <v>0</v>
      </c>
      <c r="BG304" s="208">
        <f>IF(N304="zákl. přenesená",J304,0)</f>
        <v>0</v>
      </c>
      <c r="BH304" s="208">
        <f>IF(N304="sníž. přenesená",J304,0)</f>
        <v>0</v>
      </c>
      <c r="BI304" s="208">
        <f>IF(N304="nulová",J304,0)</f>
        <v>0</v>
      </c>
      <c r="BJ304" s="17" t="s">
        <v>81</v>
      </c>
      <c r="BK304" s="208">
        <f>ROUND(I304*H304,2)</f>
        <v>0</v>
      </c>
      <c r="BL304" s="17" t="s">
        <v>113</v>
      </c>
      <c r="BM304" s="207" t="s">
        <v>593</v>
      </c>
    </row>
    <row r="305" s="2" customFormat="1" ht="49.05" customHeight="1">
      <c r="A305" s="38"/>
      <c r="B305" s="39"/>
      <c r="C305" s="196" t="s">
        <v>594</v>
      </c>
      <c r="D305" s="196" t="s">
        <v>115</v>
      </c>
      <c r="E305" s="197" t="s">
        <v>595</v>
      </c>
      <c r="F305" s="198" t="s">
        <v>596</v>
      </c>
      <c r="G305" s="199" t="s">
        <v>118</v>
      </c>
      <c r="H305" s="200">
        <v>1</v>
      </c>
      <c r="I305" s="201"/>
      <c r="J305" s="202">
        <f>ROUND(I305*H305,2)</f>
        <v>0</v>
      </c>
      <c r="K305" s="198" t="s">
        <v>119</v>
      </c>
      <c r="L305" s="44"/>
      <c r="M305" s="203" t="s">
        <v>21</v>
      </c>
      <c r="N305" s="204" t="s">
        <v>44</v>
      </c>
      <c r="O305" s="84"/>
      <c r="P305" s="205">
        <f>O305*H305</f>
        <v>0</v>
      </c>
      <c r="Q305" s="205">
        <v>0</v>
      </c>
      <c r="R305" s="205">
        <f>Q305*H305</f>
        <v>0</v>
      </c>
      <c r="S305" s="205">
        <v>0</v>
      </c>
      <c r="T305" s="206">
        <f>S305*H305</f>
        <v>0</v>
      </c>
      <c r="U305" s="38"/>
      <c r="V305" s="38"/>
      <c r="W305" s="38"/>
      <c r="X305" s="38"/>
      <c r="Y305" s="38"/>
      <c r="Z305" s="38"/>
      <c r="AA305" s="38"/>
      <c r="AB305" s="38"/>
      <c r="AC305" s="38"/>
      <c r="AD305" s="38"/>
      <c r="AE305" s="38"/>
      <c r="AR305" s="207" t="s">
        <v>113</v>
      </c>
      <c r="AT305" s="207" t="s">
        <v>115</v>
      </c>
      <c r="AU305" s="207" t="s">
        <v>81</v>
      </c>
      <c r="AY305" s="17" t="s">
        <v>114</v>
      </c>
      <c r="BE305" s="208">
        <f>IF(N305="základní",J305,0)</f>
        <v>0</v>
      </c>
      <c r="BF305" s="208">
        <f>IF(N305="snížená",J305,0)</f>
        <v>0</v>
      </c>
      <c r="BG305" s="208">
        <f>IF(N305="zákl. přenesená",J305,0)</f>
        <v>0</v>
      </c>
      <c r="BH305" s="208">
        <f>IF(N305="sníž. přenesená",J305,0)</f>
        <v>0</v>
      </c>
      <c r="BI305" s="208">
        <f>IF(N305="nulová",J305,0)</f>
        <v>0</v>
      </c>
      <c r="BJ305" s="17" t="s">
        <v>81</v>
      </c>
      <c r="BK305" s="208">
        <f>ROUND(I305*H305,2)</f>
        <v>0</v>
      </c>
      <c r="BL305" s="17" t="s">
        <v>113</v>
      </c>
      <c r="BM305" s="207" t="s">
        <v>597</v>
      </c>
    </row>
    <row r="306" s="2" customFormat="1" ht="49.05" customHeight="1">
      <c r="A306" s="38"/>
      <c r="B306" s="39"/>
      <c r="C306" s="196" t="s">
        <v>598</v>
      </c>
      <c r="D306" s="196" t="s">
        <v>115</v>
      </c>
      <c r="E306" s="197" t="s">
        <v>599</v>
      </c>
      <c r="F306" s="198" t="s">
        <v>600</v>
      </c>
      <c r="G306" s="199" t="s">
        <v>118</v>
      </c>
      <c r="H306" s="200">
        <v>1</v>
      </c>
      <c r="I306" s="201"/>
      <c r="J306" s="202">
        <f>ROUND(I306*H306,2)</f>
        <v>0</v>
      </c>
      <c r="K306" s="198" t="s">
        <v>119</v>
      </c>
      <c r="L306" s="44"/>
      <c r="M306" s="203" t="s">
        <v>21</v>
      </c>
      <c r="N306" s="204" t="s">
        <v>44</v>
      </c>
      <c r="O306" s="84"/>
      <c r="P306" s="205">
        <f>O306*H306</f>
        <v>0</v>
      </c>
      <c r="Q306" s="205">
        <v>0</v>
      </c>
      <c r="R306" s="205">
        <f>Q306*H306</f>
        <v>0</v>
      </c>
      <c r="S306" s="205">
        <v>0</v>
      </c>
      <c r="T306" s="206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07" t="s">
        <v>113</v>
      </c>
      <c r="AT306" s="207" t="s">
        <v>115</v>
      </c>
      <c r="AU306" s="207" t="s">
        <v>81</v>
      </c>
      <c r="AY306" s="17" t="s">
        <v>114</v>
      </c>
      <c r="BE306" s="208">
        <f>IF(N306="základní",J306,0)</f>
        <v>0</v>
      </c>
      <c r="BF306" s="208">
        <f>IF(N306="snížená",J306,0)</f>
        <v>0</v>
      </c>
      <c r="BG306" s="208">
        <f>IF(N306="zákl. přenesená",J306,0)</f>
        <v>0</v>
      </c>
      <c r="BH306" s="208">
        <f>IF(N306="sníž. přenesená",J306,0)</f>
        <v>0</v>
      </c>
      <c r="BI306" s="208">
        <f>IF(N306="nulová",J306,0)</f>
        <v>0</v>
      </c>
      <c r="BJ306" s="17" t="s">
        <v>81</v>
      </c>
      <c r="BK306" s="208">
        <f>ROUND(I306*H306,2)</f>
        <v>0</v>
      </c>
      <c r="BL306" s="17" t="s">
        <v>113</v>
      </c>
      <c r="BM306" s="207" t="s">
        <v>601</v>
      </c>
    </row>
    <row r="307" s="2" customFormat="1" ht="49.05" customHeight="1">
      <c r="A307" s="38"/>
      <c r="B307" s="39"/>
      <c r="C307" s="196" t="s">
        <v>602</v>
      </c>
      <c r="D307" s="196" t="s">
        <v>115</v>
      </c>
      <c r="E307" s="197" t="s">
        <v>603</v>
      </c>
      <c r="F307" s="198" t="s">
        <v>604</v>
      </c>
      <c r="G307" s="199" t="s">
        <v>118</v>
      </c>
      <c r="H307" s="200">
        <v>1</v>
      </c>
      <c r="I307" s="201"/>
      <c r="J307" s="202">
        <f>ROUND(I307*H307,2)</f>
        <v>0</v>
      </c>
      <c r="K307" s="198" t="s">
        <v>119</v>
      </c>
      <c r="L307" s="44"/>
      <c r="M307" s="203" t="s">
        <v>21</v>
      </c>
      <c r="N307" s="204" t="s">
        <v>44</v>
      </c>
      <c r="O307" s="84"/>
      <c r="P307" s="205">
        <f>O307*H307</f>
        <v>0</v>
      </c>
      <c r="Q307" s="205">
        <v>0</v>
      </c>
      <c r="R307" s="205">
        <f>Q307*H307</f>
        <v>0</v>
      </c>
      <c r="S307" s="205">
        <v>0</v>
      </c>
      <c r="T307" s="206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07" t="s">
        <v>113</v>
      </c>
      <c r="AT307" s="207" t="s">
        <v>115</v>
      </c>
      <c r="AU307" s="207" t="s">
        <v>81</v>
      </c>
      <c r="AY307" s="17" t="s">
        <v>114</v>
      </c>
      <c r="BE307" s="208">
        <f>IF(N307="základní",J307,0)</f>
        <v>0</v>
      </c>
      <c r="BF307" s="208">
        <f>IF(N307="snížená",J307,0)</f>
        <v>0</v>
      </c>
      <c r="BG307" s="208">
        <f>IF(N307="zákl. přenesená",J307,0)</f>
        <v>0</v>
      </c>
      <c r="BH307" s="208">
        <f>IF(N307="sníž. přenesená",J307,0)</f>
        <v>0</v>
      </c>
      <c r="BI307" s="208">
        <f>IF(N307="nulová",J307,0)</f>
        <v>0</v>
      </c>
      <c r="BJ307" s="17" t="s">
        <v>81</v>
      </c>
      <c r="BK307" s="208">
        <f>ROUND(I307*H307,2)</f>
        <v>0</v>
      </c>
      <c r="BL307" s="17" t="s">
        <v>113</v>
      </c>
      <c r="BM307" s="207" t="s">
        <v>605</v>
      </c>
    </row>
    <row r="308" s="2" customFormat="1" ht="55.5" customHeight="1">
      <c r="A308" s="38"/>
      <c r="B308" s="39"/>
      <c r="C308" s="196" t="s">
        <v>606</v>
      </c>
      <c r="D308" s="196" t="s">
        <v>115</v>
      </c>
      <c r="E308" s="197" t="s">
        <v>607</v>
      </c>
      <c r="F308" s="198" t="s">
        <v>608</v>
      </c>
      <c r="G308" s="199" t="s">
        <v>118</v>
      </c>
      <c r="H308" s="200">
        <v>1</v>
      </c>
      <c r="I308" s="201"/>
      <c r="J308" s="202">
        <f>ROUND(I308*H308,2)</f>
        <v>0</v>
      </c>
      <c r="K308" s="198" t="s">
        <v>119</v>
      </c>
      <c r="L308" s="44"/>
      <c r="M308" s="203" t="s">
        <v>21</v>
      </c>
      <c r="N308" s="204" t="s">
        <v>44</v>
      </c>
      <c r="O308" s="84"/>
      <c r="P308" s="205">
        <f>O308*H308</f>
        <v>0</v>
      </c>
      <c r="Q308" s="205">
        <v>0</v>
      </c>
      <c r="R308" s="205">
        <f>Q308*H308</f>
        <v>0</v>
      </c>
      <c r="S308" s="205">
        <v>0</v>
      </c>
      <c r="T308" s="206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07" t="s">
        <v>113</v>
      </c>
      <c r="AT308" s="207" t="s">
        <v>115</v>
      </c>
      <c r="AU308" s="207" t="s">
        <v>81</v>
      </c>
      <c r="AY308" s="17" t="s">
        <v>114</v>
      </c>
      <c r="BE308" s="208">
        <f>IF(N308="základní",J308,0)</f>
        <v>0</v>
      </c>
      <c r="BF308" s="208">
        <f>IF(N308="snížená",J308,0)</f>
        <v>0</v>
      </c>
      <c r="BG308" s="208">
        <f>IF(N308="zákl. přenesená",J308,0)</f>
        <v>0</v>
      </c>
      <c r="BH308" s="208">
        <f>IF(N308="sníž. přenesená",J308,0)</f>
        <v>0</v>
      </c>
      <c r="BI308" s="208">
        <f>IF(N308="nulová",J308,0)</f>
        <v>0</v>
      </c>
      <c r="BJ308" s="17" t="s">
        <v>81</v>
      </c>
      <c r="BK308" s="208">
        <f>ROUND(I308*H308,2)</f>
        <v>0</v>
      </c>
      <c r="BL308" s="17" t="s">
        <v>113</v>
      </c>
      <c r="BM308" s="207" t="s">
        <v>609</v>
      </c>
    </row>
    <row r="309" s="2" customFormat="1" ht="49.05" customHeight="1">
      <c r="A309" s="38"/>
      <c r="B309" s="39"/>
      <c r="C309" s="196" t="s">
        <v>610</v>
      </c>
      <c r="D309" s="196" t="s">
        <v>115</v>
      </c>
      <c r="E309" s="197" t="s">
        <v>611</v>
      </c>
      <c r="F309" s="198" t="s">
        <v>612</v>
      </c>
      <c r="G309" s="199" t="s">
        <v>118</v>
      </c>
      <c r="H309" s="200">
        <v>1</v>
      </c>
      <c r="I309" s="201"/>
      <c r="J309" s="202">
        <f>ROUND(I309*H309,2)</f>
        <v>0</v>
      </c>
      <c r="K309" s="198" t="s">
        <v>119</v>
      </c>
      <c r="L309" s="44"/>
      <c r="M309" s="203" t="s">
        <v>21</v>
      </c>
      <c r="N309" s="204" t="s">
        <v>44</v>
      </c>
      <c r="O309" s="84"/>
      <c r="P309" s="205">
        <f>O309*H309</f>
        <v>0</v>
      </c>
      <c r="Q309" s="205">
        <v>0</v>
      </c>
      <c r="R309" s="205">
        <f>Q309*H309</f>
        <v>0</v>
      </c>
      <c r="S309" s="205">
        <v>0</v>
      </c>
      <c r="T309" s="206">
        <f>S309*H309</f>
        <v>0</v>
      </c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R309" s="207" t="s">
        <v>113</v>
      </c>
      <c r="AT309" s="207" t="s">
        <v>115</v>
      </c>
      <c r="AU309" s="207" t="s">
        <v>81</v>
      </c>
      <c r="AY309" s="17" t="s">
        <v>114</v>
      </c>
      <c r="BE309" s="208">
        <f>IF(N309="základní",J309,0)</f>
        <v>0</v>
      </c>
      <c r="BF309" s="208">
        <f>IF(N309="snížená",J309,0)</f>
        <v>0</v>
      </c>
      <c r="BG309" s="208">
        <f>IF(N309="zákl. přenesená",J309,0)</f>
        <v>0</v>
      </c>
      <c r="BH309" s="208">
        <f>IF(N309="sníž. přenesená",J309,0)</f>
        <v>0</v>
      </c>
      <c r="BI309" s="208">
        <f>IF(N309="nulová",J309,0)</f>
        <v>0</v>
      </c>
      <c r="BJ309" s="17" t="s">
        <v>81</v>
      </c>
      <c r="BK309" s="208">
        <f>ROUND(I309*H309,2)</f>
        <v>0</v>
      </c>
      <c r="BL309" s="17" t="s">
        <v>113</v>
      </c>
      <c r="BM309" s="207" t="s">
        <v>613</v>
      </c>
    </row>
    <row r="310" s="2" customFormat="1" ht="55.5" customHeight="1">
      <c r="A310" s="38"/>
      <c r="B310" s="39"/>
      <c r="C310" s="196" t="s">
        <v>614</v>
      </c>
      <c r="D310" s="196" t="s">
        <v>115</v>
      </c>
      <c r="E310" s="197" t="s">
        <v>615</v>
      </c>
      <c r="F310" s="198" t="s">
        <v>616</v>
      </c>
      <c r="G310" s="199" t="s">
        <v>118</v>
      </c>
      <c r="H310" s="200">
        <v>1</v>
      </c>
      <c r="I310" s="201"/>
      <c r="J310" s="202">
        <f>ROUND(I310*H310,2)</f>
        <v>0</v>
      </c>
      <c r="K310" s="198" t="s">
        <v>119</v>
      </c>
      <c r="L310" s="44"/>
      <c r="M310" s="203" t="s">
        <v>21</v>
      </c>
      <c r="N310" s="204" t="s">
        <v>44</v>
      </c>
      <c r="O310" s="84"/>
      <c r="P310" s="205">
        <f>O310*H310</f>
        <v>0</v>
      </c>
      <c r="Q310" s="205">
        <v>0</v>
      </c>
      <c r="R310" s="205">
        <f>Q310*H310</f>
        <v>0</v>
      </c>
      <c r="S310" s="205">
        <v>0</v>
      </c>
      <c r="T310" s="206">
        <f>S310*H310</f>
        <v>0</v>
      </c>
      <c r="U310" s="38"/>
      <c r="V310" s="38"/>
      <c r="W310" s="38"/>
      <c r="X310" s="38"/>
      <c r="Y310" s="38"/>
      <c r="Z310" s="38"/>
      <c r="AA310" s="38"/>
      <c r="AB310" s="38"/>
      <c r="AC310" s="38"/>
      <c r="AD310" s="38"/>
      <c r="AE310" s="38"/>
      <c r="AR310" s="207" t="s">
        <v>113</v>
      </c>
      <c r="AT310" s="207" t="s">
        <v>115</v>
      </c>
      <c r="AU310" s="207" t="s">
        <v>81</v>
      </c>
      <c r="AY310" s="17" t="s">
        <v>114</v>
      </c>
      <c r="BE310" s="208">
        <f>IF(N310="základní",J310,0)</f>
        <v>0</v>
      </c>
      <c r="BF310" s="208">
        <f>IF(N310="snížená",J310,0)</f>
        <v>0</v>
      </c>
      <c r="BG310" s="208">
        <f>IF(N310="zákl. přenesená",J310,0)</f>
        <v>0</v>
      </c>
      <c r="BH310" s="208">
        <f>IF(N310="sníž. přenesená",J310,0)</f>
        <v>0</v>
      </c>
      <c r="BI310" s="208">
        <f>IF(N310="nulová",J310,0)</f>
        <v>0</v>
      </c>
      <c r="BJ310" s="17" t="s">
        <v>81</v>
      </c>
      <c r="BK310" s="208">
        <f>ROUND(I310*H310,2)</f>
        <v>0</v>
      </c>
      <c r="BL310" s="17" t="s">
        <v>113</v>
      </c>
      <c r="BM310" s="207" t="s">
        <v>617</v>
      </c>
    </row>
    <row r="311" s="2" customFormat="1" ht="55.5" customHeight="1">
      <c r="A311" s="38"/>
      <c r="B311" s="39"/>
      <c r="C311" s="196" t="s">
        <v>618</v>
      </c>
      <c r="D311" s="196" t="s">
        <v>115</v>
      </c>
      <c r="E311" s="197" t="s">
        <v>619</v>
      </c>
      <c r="F311" s="198" t="s">
        <v>620</v>
      </c>
      <c r="G311" s="199" t="s">
        <v>118</v>
      </c>
      <c r="H311" s="200">
        <v>22</v>
      </c>
      <c r="I311" s="201"/>
      <c r="J311" s="202">
        <f>ROUND(I311*H311,2)</f>
        <v>0</v>
      </c>
      <c r="K311" s="198" t="s">
        <v>119</v>
      </c>
      <c r="L311" s="44"/>
      <c r="M311" s="203" t="s">
        <v>21</v>
      </c>
      <c r="N311" s="204" t="s">
        <v>44</v>
      </c>
      <c r="O311" s="84"/>
      <c r="P311" s="205">
        <f>O311*H311</f>
        <v>0</v>
      </c>
      <c r="Q311" s="205">
        <v>0</v>
      </c>
      <c r="R311" s="205">
        <f>Q311*H311</f>
        <v>0</v>
      </c>
      <c r="S311" s="205">
        <v>0</v>
      </c>
      <c r="T311" s="206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07" t="s">
        <v>113</v>
      </c>
      <c r="AT311" s="207" t="s">
        <v>115</v>
      </c>
      <c r="AU311" s="207" t="s">
        <v>81</v>
      </c>
      <c r="AY311" s="17" t="s">
        <v>114</v>
      </c>
      <c r="BE311" s="208">
        <f>IF(N311="základní",J311,0)</f>
        <v>0</v>
      </c>
      <c r="BF311" s="208">
        <f>IF(N311="snížená",J311,0)</f>
        <v>0</v>
      </c>
      <c r="BG311" s="208">
        <f>IF(N311="zákl. přenesená",J311,0)</f>
        <v>0</v>
      </c>
      <c r="BH311" s="208">
        <f>IF(N311="sníž. přenesená",J311,0)</f>
        <v>0</v>
      </c>
      <c r="BI311" s="208">
        <f>IF(N311="nulová",J311,0)</f>
        <v>0</v>
      </c>
      <c r="BJ311" s="17" t="s">
        <v>81</v>
      </c>
      <c r="BK311" s="208">
        <f>ROUND(I311*H311,2)</f>
        <v>0</v>
      </c>
      <c r="BL311" s="17" t="s">
        <v>113</v>
      </c>
      <c r="BM311" s="207" t="s">
        <v>621</v>
      </c>
    </row>
    <row r="312" s="12" customFormat="1">
      <c r="A312" s="12"/>
      <c r="B312" s="209"/>
      <c r="C312" s="210"/>
      <c r="D312" s="211" t="s">
        <v>121</v>
      </c>
      <c r="E312" s="212" t="s">
        <v>21</v>
      </c>
      <c r="F312" s="213" t="s">
        <v>622</v>
      </c>
      <c r="G312" s="210"/>
      <c r="H312" s="214">
        <v>22</v>
      </c>
      <c r="I312" s="215"/>
      <c r="J312" s="210"/>
      <c r="K312" s="210"/>
      <c r="L312" s="216"/>
      <c r="M312" s="217"/>
      <c r="N312" s="218"/>
      <c r="O312" s="218"/>
      <c r="P312" s="218"/>
      <c r="Q312" s="218"/>
      <c r="R312" s="218"/>
      <c r="S312" s="218"/>
      <c r="T312" s="219"/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T312" s="220" t="s">
        <v>121</v>
      </c>
      <c r="AU312" s="220" t="s">
        <v>81</v>
      </c>
      <c r="AV312" s="12" t="s">
        <v>83</v>
      </c>
      <c r="AW312" s="12" t="s">
        <v>34</v>
      </c>
      <c r="AX312" s="12" t="s">
        <v>73</v>
      </c>
      <c r="AY312" s="220" t="s">
        <v>114</v>
      </c>
    </row>
    <row r="313" s="13" customFormat="1">
      <c r="A313" s="13"/>
      <c r="B313" s="221"/>
      <c r="C313" s="222"/>
      <c r="D313" s="211" t="s">
        <v>121</v>
      </c>
      <c r="E313" s="223" t="s">
        <v>21</v>
      </c>
      <c r="F313" s="224" t="s">
        <v>124</v>
      </c>
      <c r="G313" s="222"/>
      <c r="H313" s="225">
        <v>22</v>
      </c>
      <c r="I313" s="226"/>
      <c r="J313" s="222"/>
      <c r="K313" s="222"/>
      <c r="L313" s="227"/>
      <c r="M313" s="228"/>
      <c r="N313" s="229"/>
      <c r="O313" s="229"/>
      <c r="P313" s="229"/>
      <c r="Q313" s="229"/>
      <c r="R313" s="229"/>
      <c r="S313" s="229"/>
      <c r="T313" s="230"/>
      <c r="U313" s="13"/>
      <c r="V313" s="13"/>
      <c r="W313" s="13"/>
      <c r="X313" s="13"/>
      <c r="Y313" s="13"/>
      <c r="Z313" s="13"/>
      <c r="AA313" s="13"/>
      <c r="AB313" s="13"/>
      <c r="AC313" s="13"/>
      <c r="AD313" s="13"/>
      <c r="AE313" s="13"/>
      <c r="AT313" s="231" t="s">
        <v>121</v>
      </c>
      <c r="AU313" s="231" t="s">
        <v>81</v>
      </c>
      <c r="AV313" s="13" t="s">
        <v>113</v>
      </c>
      <c r="AW313" s="13" t="s">
        <v>34</v>
      </c>
      <c r="AX313" s="13" t="s">
        <v>81</v>
      </c>
      <c r="AY313" s="231" t="s">
        <v>114</v>
      </c>
    </row>
    <row r="314" s="2" customFormat="1" ht="49.05" customHeight="1">
      <c r="A314" s="38"/>
      <c r="B314" s="39"/>
      <c r="C314" s="196" t="s">
        <v>623</v>
      </c>
      <c r="D314" s="196" t="s">
        <v>115</v>
      </c>
      <c r="E314" s="197" t="s">
        <v>624</v>
      </c>
      <c r="F314" s="198" t="s">
        <v>625</v>
      </c>
      <c r="G314" s="199" t="s">
        <v>118</v>
      </c>
      <c r="H314" s="200">
        <v>4</v>
      </c>
      <c r="I314" s="201"/>
      <c r="J314" s="202">
        <f>ROUND(I314*H314,2)</f>
        <v>0</v>
      </c>
      <c r="K314" s="198" t="s">
        <v>119</v>
      </c>
      <c r="L314" s="44"/>
      <c r="M314" s="203" t="s">
        <v>21</v>
      </c>
      <c r="N314" s="204" t="s">
        <v>44</v>
      </c>
      <c r="O314" s="84"/>
      <c r="P314" s="205">
        <f>O314*H314</f>
        <v>0</v>
      </c>
      <c r="Q314" s="205">
        <v>0</v>
      </c>
      <c r="R314" s="205">
        <f>Q314*H314</f>
        <v>0</v>
      </c>
      <c r="S314" s="205">
        <v>0</v>
      </c>
      <c r="T314" s="206">
        <f>S314*H314</f>
        <v>0</v>
      </c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R314" s="207" t="s">
        <v>113</v>
      </c>
      <c r="AT314" s="207" t="s">
        <v>115</v>
      </c>
      <c r="AU314" s="207" t="s">
        <v>81</v>
      </c>
      <c r="AY314" s="17" t="s">
        <v>114</v>
      </c>
      <c r="BE314" s="208">
        <f>IF(N314="základní",J314,0)</f>
        <v>0</v>
      </c>
      <c r="BF314" s="208">
        <f>IF(N314="snížená",J314,0)</f>
        <v>0</v>
      </c>
      <c r="BG314" s="208">
        <f>IF(N314="zákl. přenesená",J314,0)</f>
        <v>0</v>
      </c>
      <c r="BH314" s="208">
        <f>IF(N314="sníž. přenesená",J314,0)</f>
        <v>0</v>
      </c>
      <c r="BI314" s="208">
        <f>IF(N314="nulová",J314,0)</f>
        <v>0</v>
      </c>
      <c r="BJ314" s="17" t="s">
        <v>81</v>
      </c>
      <c r="BK314" s="208">
        <f>ROUND(I314*H314,2)</f>
        <v>0</v>
      </c>
      <c r="BL314" s="17" t="s">
        <v>113</v>
      </c>
      <c r="BM314" s="207" t="s">
        <v>626</v>
      </c>
    </row>
    <row r="315" s="12" customFormat="1">
      <c r="A315" s="12"/>
      <c r="B315" s="209"/>
      <c r="C315" s="210"/>
      <c r="D315" s="211" t="s">
        <v>121</v>
      </c>
      <c r="E315" s="212" t="s">
        <v>21</v>
      </c>
      <c r="F315" s="213" t="s">
        <v>627</v>
      </c>
      <c r="G315" s="210"/>
      <c r="H315" s="214">
        <v>4</v>
      </c>
      <c r="I315" s="215"/>
      <c r="J315" s="210"/>
      <c r="K315" s="210"/>
      <c r="L315" s="216"/>
      <c r="M315" s="217"/>
      <c r="N315" s="218"/>
      <c r="O315" s="218"/>
      <c r="P315" s="218"/>
      <c r="Q315" s="218"/>
      <c r="R315" s="218"/>
      <c r="S315" s="218"/>
      <c r="T315" s="219"/>
      <c r="U315" s="12"/>
      <c r="V315" s="12"/>
      <c r="W315" s="12"/>
      <c r="X315" s="12"/>
      <c r="Y315" s="12"/>
      <c r="Z315" s="12"/>
      <c r="AA315" s="12"/>
      <c r="AB315" s="12"/>
      <c r="AC315" s="12"/>
      <c r="AD315" s="12"/>
      <c r="AE315" s="12"/>
      <c r="AT315" s="220" t="s">
        <v>121</v>
      </c>
      <c r="AU315" s="220" t="s">
        <v>81</v>
      </c>
      <c r="AV315" s="12" t="s">
        <v>83</v>
      </c>
      <c r="AW315" s="12" t="s">
        <v>34</v>
      </c>
      <c r="AX315" s="12" t="s">
        <v>73</v>
      </c>
      <c r="AY315" s="220" t="s">
        <v>114</v>
      </c>
    </row>
    <row r="316" s="13" customFormat="1">
      <c r="A316" s="13"/>
      <c r="B316" s="221"/>
      <c r="C316" s="222"/>
      <c r="D316" s="211" t="s">
        <v>121</v>
      </c>
      <c r="E316" s="223" t="s">
        <v>21</v>
      </c>
      <c r="F316" s="224" t="s">
        <v>124</v>
      </c>
      <c r="G316" s="222"/>
      <c r="H316" s="225">
        <v>4</v>
      </c>
      <c r="I316" s="226"/>
      <c r="J316" s="222"/>
      <c r="K316" s="222"/>
      <c r="L316" s="227"/>
      <c r="M316" s="228"/>
      <c r="N316" s="229"/>
      <c r="O316" s="229"/>
      <c r="P316" s="229"/>
      <c r="Q316" s="229"/>
      <c r="R316" s="229"/>
      <c r="S316" s="229"/>
      <c r="T316" s="230"/>
      <c r="U316" s="13"/>
      <c r="V316" s="13"/>
      <c r="W316" s="13"/>
      <c r="X316" s="13"/>
      <c r="Y316" s="13"/>
      <c r="Z316" s="13"/>
      <c r="AA316" s="13"/>
      <c r="AB316" s="13"/>
      <c r="AC316" s="13"/>
      <c r="AD316" s="13"/>
      <c r="AE316" s="13"/>
      <c r="AT316" s="231" t="s">
        <v>121</v>
      </c>
      <c r="AU316" s="231" t="s">
        <v>81</v>
      </c>
      <c r="AV316" s="13" t="s">
        <v>113</v>
      </c>
      <c r="AW316" s="13" t="s">
        <v>34</v>
      </c>
      <c r="AX316" s="13" t="s">
        <v>81</v>
      </c>
      <c r="AY316" s="231" t="s">
        <v>114</v>
      </c>
    </row>
    <row r="317" s="2" customFormat="1" ht="55.5" customHeight="1">
      <c r="A317" s="38"/>
      <c r="B317" s="39"/>
      <c r="C317" s="196" t="s">
        <v>628</v>
      </c>
      <c r="D317" s="196" t="s">
        <v>115</v>
      </c>
      <c r="E317" s="197" t="s">
        <v>629</v>
      </c>
      <c r="F317" s="198" t="s">
        <v>630</v>
      </c>
      <c r="G317" s="199" t="s">
        <v>118</v>
      </c>
      <c r="H317" s="200">
        <v>2</v>
      </c>
      <c r="I317" s="201"/>
      <c r="J317" s="202">
        <f>ROUND(I317*H317,2)</f>
        <v>0</v>
      </c>
      <c r="K317" s="198" t="s">
        <v>119</v>
      </c>
      <c r="L317" s="44"/>
      <c r="M317" s="203" t="s">
        <v>21</v>
      </c>
      <c r="N317" s="204" t="s">
        <v>44</v>
      </c>
      <c r="O317" s="84"/>
      <c r="P317" s="205">
        <f>O317*H317</f>
        <v>0</v>
      </c>
      <c r="Q317" s="205">
        <v>0</v>
      </c>
      <c r="R317" s="205">
        <f>Q317*H317</f>
        <v>0</v>
      </c>
      <c r="S317" s="205">
        <v>0</v>
      </c>
      <c r="T317" s="206">
        <f>S317*H317</f>
        <v>0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07" t="s">
        <v>113</v>
      </c>
      <c r="AT317" s="207" t="s">
        <v>115</v>
      </c>
      <c r="AU317" s="207" t="s">
        <v>81</v>
      </c>
      <c r="AY317" s="17" t="s">
        <v>114</v>
      </c>
      <c r="BE317" s="208">
        <f>IF(N317="základní",J317,0)</f>
        <v>0</v>
      </c>
      <c r="BF317" s="208">
        <f>IF(N317="snížená",J317,0)</f>
        <v>0</v>
      </c>
      <c r="BG317" s="208">
        <f>IF(N317="zákl. přenesená",J317,0)</f>
        <v>0</v>
      </c>
      <c r="BH317" s="208">
        <f>IF(N317="sníž. přenesená",J317,0)</f>
        <v>0</v>
      </c>
      <c r="BI317" s="208">
        <f>IF(N317="nulová",J317,0)</f>
        <v>0</v>
      </c>
      <c r="BJ317" s="17" t="s">
        <v>81</v>
      </c>
      <c r="BK317" s="208">
        <f>ROUND(I317*H317,2)</f>
        <v>0</v>
      </c>
      <c r="BL317" s="17" t="s">
        <v>113</v>
      </c>
      <c r="BM317" s="207" t="s">
        <v>631</v>
      </c>
    </row>
    <row r="318" s="12" customFormat="1">
      <c r="A318" s="12"/>
      <c r="B318" s="209"/>
      <c r="C318" s="210"/>
      <c r="D318" s="211" t="s">
        <v>121</v>
      </c>
      <c r="E318" s="212" t="s">
        <v>21</v>
      </c>
      <c r="F318" s="213" t="s">
        <v>632</v>
      </c>
      <c r="G318" s="210"/>
      <c r="H318" s="214">
        <v>2</v>
      </c>
      <c r="I318" s="215"/>
      <c r="J318" s="210"/>
      <c r="K318" s="210"/>
      <c r="L318" s="216"/>
      <c r="M318" s="217"/>
      <c r="N318" s="218"/>
      <c r="O318" s="218"/>
      <c r="P318" s="218"/>
      <c r="Q318" s="218"/>
      <c r="R318" s="218"/>
      <c r="S318" s="218"/>
      <c r="T318" s="219"/>
      <c r="U318" s="12"/>
      <c r="V318" s="12"/>
      <c r="W318" s="12"/>
      <c r="X318" s="12"/>
      <c r="Y318" s="12"/>
      <c r="Z318" s="12"/>
      <c r="AA318" s="12"/>
      <c r="AB318" s="12"/>
      <c r="AC318" s="12"/>
      <c r="AD318" s="12"/>
      <c r="AE318" s="12"/>
      <c r="AT318" s="220" t="s">
        <v>121</v>
      </c>
      <c r="AU318" s="220" t="s">
        <v>81</v>
      </c>
      <c r="AV318" s="12" t="s">
        <v>83</v>
      </c>
      <c r="AW318" s="12" t="s">
        <v>34</v>
      </c>
      <c r="AX318" s="12" t="s">
        <v>73</v>
      </c>
      <c r="AY318" s="220" t="s">
        <v>114</v>
      </c>
    </row>
    <row r="319" s="13" customFormat="1">
      <c r="A319" s="13"/>
      <c r="B319" s="221"/>
      <c r="C319" s="222"/>
      <c r="D319" s="211" t="s">
        <v>121</v>
      </c>
      <c r="E319" s="223" t="s">
        <v>21</v>
      </c>
      <c r="F319" s="224" t="s">
        <v>124</v>
      </c>
      <c r="G319" s="222"/>
      <c r="H319" s="225">
        <v>2</v>
      </c>
      <c r="I319" s="226"/>
      <c r="J319" s="222"/>
      <c r="K319" s="222"/>
      <c r="L319" s="227"/>
      <c r="M319" s="228"/>
      <c r="N319" s="229"/>
      <c r="O319" s="229"/>
      <c r="P319" s="229"/>
      <c r="Q319" s="229"/>
      <c r="R319" s="229"/>
      <c r="S319" s="229"/>
      <c r="T319" s="230"/>
      <c r="U319" s="13"/>
      <c r="V319" s="13"/>
      <c r="W319" s="13"/>
      <c r="X319" s="13"/>
      <c r="Y319" s="13"/>
      <c r="Z319" s="13"/>
      <c r="AA319" s="13"/>
      <c r="AB319" s="13"/>
      <c r="AC319" s="13"/>
      <c r="AD319" s="13"/>
      <c r="AE319" s="13"/>
      <c r="AT319" s="231" t="s">
        <v>121</v>
      </c>
      <c r="AU319" s="231" t="s">
        <v>81</v>
      </c>
      <c r="AV319" s="13" t="s">
        <v>113</v>
      </c>
      <c r="AW319" s="13" t="s">
        <v>34</v>
      </c>
      <c r="AX319" s="13" t="s">
        <v>81</v>
      </c>
      <c r="AY319" s="231" t="s">
        <v>114</v>
      </c>
    </row>
    <row r="320" s="2" customFormat="1" ht="49.05" customHeight="1">
      <c r="A320" s="38"/>
      <c r="B320" s="39"/>
      <c r="C320" s="196" t="s">
        <v>633</v>
      </c>
      <c r="D320" s="196" t="s">
        <v>115</v>
      </c>
      <c r="E320" s="197" t="s">
        <v>634</v>
      </c>
      <c r="F320" s="198" t="s">
        <v>635</v>
      </c>
      <c r="G320" s="199" t="s">
        <v>118</v>
      </c>
      <c r="H320" s="200">
        <v>1</v>
      </c>
      <c r="I320" s="201"/>
      <c r="J320" s="202">
        <f>ROUND(I320*H320,2)</f>
        <v>0</v>
      </c>
      <c r="K320" s="198" t="s">
        <v>119</v>
      </c>
      <c r="L320" s="44"/>
      <c r="M320" s="203" t="s">
        <v>21</v>
      </c>
      <c r="N320" s="204" t="s">
        <v>44</v>
      </c>
      <c r="O320" s="84"/>
      <c r="P320" s="205">
        <f>O320*H320</f>
        <v>0</v>
      </c>
      <c r="Q320" s="205">
        <v>0</v>
      </c>
      <c r="R320" s="205">
        <f>Q320*H320</f>
        <v>0</v>
      </c>
      <c r="S320" s="205">
        <v>0</v>
      </c>
      <c r="T320" s="206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07" t="s">
        <v>113</v>
      </c>
      <c r="AT320" s="207" t="s">
        <v>115</v>
      </c>
      <c r="AU320" s="207" t="s">
        <v>81</v>
      </c>
      <c r="AY320" s="17" t="s">
        <v>114</v>
      </c>
      <c r="BE320" s="208">
        <f>IF(N320="základní",J320,0)</f>
        <v>0</v>
      </c>
      <c r="BF320" s="208">
        <f>IF(N320="snížená",J320,0)</f>
        <v>0</v>
      </c>
      <c r="BG320" s="208">
        <f>IF(N320="zákl. přenesená",J320,0)</f>
        <v>0</v>
      </c>
      <c r="BH320" s="208">
        <f>IF(N320="sníž. přenesená",J320,0)</f>
        <v>0</v>
      </c>
      <c r="BI320" s="208">
        <f>IF(N320="nulová",J320,0)</f>
        <v>0</v>
      </c>
      <c r="BJ320" s="17" t="s">
        <v>81</v>
      </c>
      <c r="BK320" s="208">
        <f>ROUND(I320*H320,2)</f>
        <v>0</v>
      </c>
      <c r="BL320" s="17" t="s">
        <v>113</v>
      </c>
      <c r="BM320" s="207" t="s">
        <v>636</v>
      </c>
    </row>
    <row r="321" s="12" customFormat="1">
      <c r="A321" s="12"/>
      <c r="B321" s="209"/>
      <c r="C321" s="210"/>
      <c r="D321" s="211" t="s">
        <v>121</v>
      </c>
      <c r="E321" s="212" t="s">
        <v>21</v>
      </c>
      <c r="F321" s="213" t="s">
        <v>637</v>
      </c>
      <c r="G321" s="210"/>
      <c r="H321" s="214">
        <v>1</v>
      </c>
      <c r="I321" s="215"/>
      <c r="J321" s="210"/>
      <c r="K321" s="210"/>
      <c r="L321" s="216"/>
      <c r="M321" s="217"/>
      <c r="N321" s="218"/>
      <c r="O321" s="218"/>
      <c r="P321" s="218"/>
      <c r="Q321" s="218"/>
      <c r="R321" s="218"/>
      <c r="S321" s="218"/>
      <c r="T321" s="219"/>
      <c r="U321" s="12"/>
      <c r="V321" s="12"/>
      <c r="W321" s="12"/>
      <c r="X321" s="12"/>
      <c r="Y321" s="12"/>
      <c r="Z321" s="12"/>
      <c r="AA321" s="12"/>
      <c r="AB321" s="12"/>
      <c r="AC321" s="12"/>
      <c r="AD321" s="12"/>
      <c r="AE321" s="12"/>
      <c r="AT321" s="220" t="s">
        <v>121</v>
      </c>
      <c r="AU321" s="220" t="s">
        <v>81</v>
      </c>
      <c r="AV321" s="12" t="s">
        <v>83</v>
      </c>
      <c r="AW321" s="12" t="s">
        <v>34</v>
      </c>
      <c r="AX321" s="12" t="s">
        <v>73</v>
      </c>
      <c r="AY321" s="220" t="s">
        <v>114</v>
      </c>
    </row>
    <row r="322" s="13" customFormat="1">
      <c r="A322" s="13"/>
      <c r="B322" s="221"/>
      <c r="C322" s="222"/>
      <c r="D322" s="211" t="s">
        <v>121</v>
      </c>
      <c r="E322" s="223" t="s">
        <v>21</v>
      </c>
      <c r="F322" s="224" t="s">
        <v>124</v>
      </c>
      <c r="G322" s="222"/>
      <c r="H322" s="225">
        <v>1</v>
      </c>
      <c r="I322" s="226"/>
      <c r="J322" s="222"/>
      <c r="K322" s="222"/>
      <c r="L322" s="227"/>
      <c r="M322" s="228"/>
      <c r="N322" s="229"/>
      <c r="O322" s="229"/>
      <c r="P322" s="229"/>
      <c r="Q322" s="229"/>
      <c r="R322" s="229"/>
      <c r="S322" s="229"/>
      <c r="T322" s="230"/>
      <c r="U322" s="13"/>
      <c r="V322" s="13"/>
      <c r="W322" s="13"/>
      <c r="X322" s="13"/>
      <c r="Y322" s="13"/>
      <c r="Z322" s="13"/>
      <c r="AA322" s="13"/>
      <c r="AB322" s="13"/>
      <c r="AC322" s="13"/>
      <c r="AD322" s="13"/>
      <c r="AE322" s="13"/>
      <c r="AT322" s="231" t="s">
        <v>121</v>
      </c>
      <c r="AU322" s="231" t="s">
        <v>81</v>
      </c>
      <c r="AV322" s="13" t="s">
        <v>113</v>
      </c>
      <c r="AW322" s="13" t="s">
        <v>34</v>
      </c>
      <c r="AX322" s="13" t="s">
        <v>81</v>
      </c>
      <c r="AY322" s="231" t="s">
        <v>114</v>
      </c>
    </row>
    <row r="323" s="2" customFormat="1" ht="49.05" customHeight="1">
      <c r="A323" s="38"/>
      <c r="B323" s="39"/>
      <c r="C323" s="196" t="s">
        <v>638</v>
      </c>
      <c r="D323" s="196" t="s">
        <v>115</v>
      </c>
      <c r="E323" s="197" t="s">
        <v>639</v>
      </c>
      <c r="F323" s="198" t="s">
        <v>640</v>
      </c>
      <c r="G323" s="199" t="s">
        <v>118</v>
      </c>
      <c r="H323" s="200">
        <v>1</v>
      </c>
      <c r="I323" s="201"/>
      <c r="J323" s="202">
        <f>ROUND(I323*H323,2)</f>
        <v>0</v>
      </c>
      <c r="K323" s="198" t="s">
        <v>119</v>
      </c>
      <c r="L323" s="44"/>
      <c r="M323" s="203" t="s">
        <v>21</v>
      </c>
      <c r="N323" s="204" t="s">
        <v>44</v>
      </c>
      <c r="O323" s="84"/>
      <c r="P323" s="205">
        <f>O323*H323</f>
        <v>0</v>
      </c>
      <c r="Q323" s="205">
        <v>0</v>
      </c>
      <c r="R323" s="205">
        <f>Q323*H323</f>
        <v>0</v>
      </c>
      <c r="S323" s="205">
        <v>0</v>
      </c>
      <c r="T323" s="206">
        <f>S323*H323</f>
        <v>0</v>
      </c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R323" s="207" t="s">
        <v>113</v>
      </c>
      <c r="AT323" s="207" t="s">
        <v>115</v>
      </c>
      <c r="AU323" s="207" t="s">
        <v>81</v>
      </c>
      <c r="AY323" s="17" t="s">
        <v>114</v>
      </c>
      <c r="BE323" s="208">
        <f>IF(N323="základní",J323,0)</f>
        <v>0</v>
      </c>
      <c r="BF323" s="208">
        <f>IF(N323="snížená",J323,0)</f>
        <v>0</v>
      </c>
      <c r="BG323" s="208">
        <f>IF(N323="zákl. přenesená",J323,0)</f>
        <v>0</v>
      </c>
      <c r="BH323" s="208">
        <f>IF(N323="sníž. přenesená",J323,0)</f>
        <v>0</v>
      </c>
      <c r="BI323" s="208">
        <f>IF(N323="nulová",J323,0)</f>
        <v>0</v>
      </c>
      <c r="BJ323" s="17" t="s">
        <v>81</v>
      </c>
      <c r="BK323" s="208">
        <f>ROUND(I323*H323,2)</f>
        <v>0</v>
      </c>
      <c r="BL323" s="17" t="s">
        <v>113</v>
      </c>
      <c r="BM323" s="207" t="s">
        <v>641</v>
      </c>
    </row>
    <row r="324" s="2" customFormat="1" ht="55.5" customHeight="1">
      <c r="A324" s="38"/>
      <c r="B324" s="39"/>
      <c r="C324" s="196" t="s">
        <v>642</v>
      </c>
      <c r="D324" s="196" t="s">
        <v>115</v>
      </c>
      <c r="E324" s="197" t="s">
        <v>643</v>
      </c>
      <c r="F324" s="198" t="s">
        <v>644</v>
      </c>
      <c r="G324" s="199" t="s">
        <v>118</v>
      </c>
      <c r="H324" s="200">
        <v>2</v>
      </c>
      <c r="I324" s="201"/>
      <c r="J324" s="202">
        <f>ROUND(I324*H324,2)</f>
        <v>0</v>
      </c>
      <c r="K324" s="198" t="s">
        <v>119</v>
      </c>
      <c r="L324" s="44"/>
      <c r="M324" s="203" t="s">
        <v>21</v>
      </c>
      <c r="N324" s="204" t="s">
        <v>44</v>
      </c>
      <c r="O324" s="84"/>
      <c r="P324" s="205">
        <f>O324*H324</f>
        <v>0</v>
      </c>
      <c r="Q324" s="205">
        <v>0</v>
      </c>
      <c r="R324" s="205">
        <f>Q324*H324</f>
        <v>0</v>
      </c>
      <c r="S324" s="205">
        <v>0</v>
      </c>
      <c r="T324" s="206">
        <f>S324*H324</f>
        <v>0</v>
      </c>
      <c r="U324" s="38"/>
      <c r="V324" s="38"/>
      <c r="W324" s="38"/>
      <c r="X324" s="38"/>
      <c r="Y324" s="38"/>
      <c r="Z324" s="38"/>
      <c r="AA324" s="38"/>
      <c r="AB324" s="38"/>
      <c r="AC324" s="38"/>
      <c r="AD324" s="38"/>
      <c r="AE324" s="38"/>
      <c r="AR324" s="207" t="s">
        <v>113</v>
      </c>
      <c r="AT324" s="207" t="s">
        <v>115</v>
      </c>
      <c r="AU324" s="207" t="s">
        <v>81</v>
      </c>
      <c r="AY324" s="17" t="s">
        <v>114</v>
      </c>
      <c r="BE324" s="208">
        <f>IF(N324="základní",J324,0)</f>
        <v>0</v>
      </c>
      <c r="BF324" s="208">
        <f>IF(N324="snížená",J324,0)</f>
        <v>0</v>
      </c>
      <c r="BG324" s="208">
        <f>IF(N324="zákl. přenesená",J324,0)</f>
        <v>0</v>
      </c>
      <c r="BH324" s="208">
        <f>IF(N324="sníž. přenesená",J324,0)</f>
        <v>0</v>
      </c>
      <c r="BI324" s="208">
        <f>IF(N324="nulová",J324,0)</f>
        <v>0</v>
      </c>
      <c r="BJ324" s="17" t="s">
        <v>81</v>
      </c>
      <c r="BK324" s="208">
        <f>ROUND(I324*H324,2)</f>
        <v>0</v>
      </c>
      <c r="BL324" s="17" t="s">
        <v>113</v>
      </c>
      <c r="BM324" s="207" t="s">
        <v>645</v>
      </c>
    </row>
    <row r="325" s="12" customFormat="1">
      <c r="A325" s="12"/>
      <c r="B325" s="209"/>
      <c r="C325" s="210"/>
      <c r="D325" s="211" t="s">
        <v>121</v>
      </c>
      <c r="E325" s="212" t="s">
        <v>21</v>
      </c>
      <c r="F325" s="213" t="s">
        <v>646</v>
      </c>
      <c r="G325" s="210"/>
      <c r="H325" s="214">
        <v>2</v>
      </c>
      <c r="I325" s="215"/>
      <c r="J325" s="210"/>
      <c r="K325" s="210"/>
      <c r="L325" s="216"/>
      <c r="M325" s="217"/>
      <c r="N325" s="218"/>
      <c r="O325" s="218"/>
      <c r="P325" s="218"/>
      <c r="Q325" s="218"/>
      <c r="R325" s="218"/>
      <c r="S325" s="218"/>
      <c r="T325" s="219"/>
      <c r="U325" s="12"/>
      <c r="V325" s="12"/>
      <c r="W325" s="12"/>
      <c r="X325" s="12"/>
      <c r="Y325" s="12"/>
      <c r="Z325" s="12"/>
      <c r="AA325" s="12"/>
      <c r="AB325" s="12"/>
      <c r="AC325" s="12"/>
      <c r="AD325" s="12"/>
      <c r="AE325" s="12"/>
      <c r="AT325" s="220" t="s">
        <v>121</v>
      </c>
      <c r="AU325" s="220" t="s">
        <v>81</v>
      </c>
      <c r="AV325" s="12" t="s">
        <v>83</v>
      </c>
      <c r="AW325" s="12" t="s">
        <v>34</v>
      </c>
      <c r="AX325" s="12" t="s">
        <v>73</v>
      </c>
      <c r="AY325" s="220" t="s">
        <v>114</v>
      </c>
    </row>
    <row r="326" s="13" customFormat="1">
      <c r="A326" s="13"/>
      <c r="B326" s="221"/>
      <c r="C326" s="222"/>
      <c r="D326" s="211" t="s">
        <v>121</v>
      </c>
      <c r="E326" s="223" t="s">
        <v>21</v>
      </c>
      <c r="F326" s="224" t="s">
        <v>124</v>
      </c>
      <c r="G326" s="222"/>
      <c r="H326" s="225">
        <v>2</v>
      </c>
      <c r="I326" s="226"/>
      <c r="J326" s="222"/>
      <c r="K326" s="222"/>
      <c r="L326" s="227"/>
      <c r="M326" s="228"/>
      <c r="N326" s="229"/>
      <c r="O326" s="229"/>
      <c r="P326" s="229"/>
      <c r="Q326" s="229"/>
      <c r="R326" s="229"/>
      <c r="S326" s="229"/>
      <c r="T326" s="230"/>
      <c r="U326" s="13"/>
      <c r="V326" s="13"/>
      <c r="W326" s="13"/>
      <c r="X326" s="13"/>
      <c r="Y326" s="13"/>
      <c r="Z326" s="13"/>
      <c r="AA326" s="13"/>
      <c r="AB326" s="13"/>
      <c r="AC326" s="13"/>
      <c r="AD326" s="13"/>
      <c r="AE326" s="13"/>
      <c r="AT326" s="231" t="s">
        <v>121</v>
      </c>
      <c r="AU326" s="231" t="s">
        <v>81</v>
      </c>
      <c r="AV326" s="13" t="s">
        <v>113</v>
      </c>
      <c r="AW326" s="13" t="s">
        <v>34</v>
      </c>
      <c r="AX326" s="13" t="s">
        <v>81</v>
      </c>
      <c r="AY326" s="231" t="s">
        <v>114</v>
      </c>
    </row>
    <row r="327" s="2" customFormat="1" ht="55.5" customHeight="1">
      <c r="A327" s="38"/>
      <c r="B327" s="39"/>
      <c r="C327" s="196" t="s">
        <v>647</v>
      </c>
      <c r="D327" s="196" t="s">
        <v>115</v>
      </c>
      <c r="E327" s="197" t="s">
        <v>648</v>
      </c>
      <c r="F327" s="198" t="s">
        <v>649</v>
      </c>
      <c r="G327" s="199" t="s">
        <v>118</v>
      </c>
      <c r="H327" s="200">
        <v>1</v>
      </c>
      <c r="I327" s="201"/>
      <c r="J327" s="202">
        <f>ROUND(I327*H327,2)</f>
        <v>0</v>
      </c>
      <c r="K327" s="198" t="s">
        <v>119</v>
      </c>
      <c r="L327" s="44"/>
      <c r="M327" s="203" t="s">
        <v>21</v>
      </c>
      <c r="N327" s="204" t="s">
        <v>44</v>
      </c>
      <c r="O327" s="84"/>
      <c r="P327" s="205">
        <f>O327*H327</f>
        <v>0</v>
      </c>
      <c r="Q327" s="205">
        <v>0</v>
      </c>
      <c r="R327" s="205">
        <f>Q327*H327</f>
        <v>0</v>
      </c>
      <c r="S327" s="205">
        <v>0</v>
      </c>
      <c r="T327" s="206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07" t="s">
        <v>113</v>
      </c>
      <c r="AT327" s="207" t="s">
        <v>115</v>
      </c>
      <c r="AU327" s="207" t="s">
        <v>81</v>
      </c>
      <c r="AY327" s="17" t="s">
        <v>114</v>
      </c>
      <c r="BE327" s="208">
        <f>IF(N327="základní",J327,0)</f>
        <v>0</v>
      </c>
      <c r="BF327" s="208">
        <f>IF(N327="snížená",J327,0)</f>
        <v>0</v>
      </c>
      <c r="BG327" s="208">
        <f>IF(N327="zákl. přenesená",J327,0)</f>
        <v>0</v>
      </c>
      <c r="BH327" s="208">
        <f>IF(N327="sníž. přenesená",J327,0)</f>
        <v>0</v>
      </c>
      <c r="BI327" s="208">
        <f>IF(N327="nulová",J327,0)</f>
        <v>0</v>
      </c>
      <c r="BJ327" s="17" t="s">
        <v>81</v>
      </c>
      <c r="BK327" s="208">
        <f>ROUND(I327*H327,2)</f>
        <v>0</v>
      </c>
      <c r="BL327" s="17" t="s">
        <v>113</v>
      </c>
      <c r="BM327" s="207" t="s">
        <v>650</v>
      </c>
    </row>
    <row r="328" s="12" customFormat="1">
      <c r="A328" s="12"/>
      <c r="B328" s="209"/>
      <c r="C328" s="210"/>
      <c r="D328" s="211" t="s">
        <v>121</v>
      </c>
      <c r="E328" s="212" t="s">
        <v>21</v>
      </c>
      <c r="F328" s="213" t="s">
        <v>651</v>
      </c>
      <c r="G328" s="210"/>
      <c r="H328" s="214">
        <v>1</v>
      </c>
      <c r="I328" s="215"/>
      <c r="J328" s="210"/>
      <c r="K328" s="210"/>
      <c r="L328" s="216"/>
      <c r="M328" s="217"/>
      <c r="N328" s="218"/>
      <c r="O328" s="218"/>
      <c r="P328" s="218"/>
      <c r="Q328" s="218"/>
      <c r="R328" s="218"/>
      <c r="S328" s="218"/>
      <c r="T328" s="219"/>
      <c r="U328" s="12"/>
      <c r="V328" s="12"/>
      <c r="W328" s="12"/>
      <c r="X328" s="12"/>
      <c r="Y328" s="12"/>
      <c r="Z328" s="12"/>
      <c r="AA328" s="12"/>
      <c r="AB328" s="12"/>
      <c r="AC328" s="12"/>
      <c r="AD328" s="12"/>
      <c r="AE328" s="12"/>
      <c r="AT328" s="220" t="s">
        <v>121</v>
      </c>
      <c r="AU328" s="220" t="s">
        <v>81</v>
      </c>
      <c r="AV328" s="12" t="s">
        <v>83</v>
      </c>
      <c r="AW328" s="12" t="s">
        <v>34</v>
      </c>
      <c r="AX328" s="12" t="s">
        <v>73</v>
      </c>
      <c r="AY328" s="220" t="s">
        <v>114</v>
      </c>
    </row>
    <row r="329" s="13" customFormat="1">
      <c r="A329" s="13"/>
      <c r="B329" s="221"/>
      <c r="C329" s="222"/>
      <c r="D329" s="211" t="s">
        <v>121</v>
      </c>
      <c r="E329" s="223" t="s">
        <v>21</v>
      </c>
      <c r="F329" s="224" t="s">
        <v>124</v>
      </c>
      <c r="G329" s="222"/>
      <c r="H329" s="225">
        <v>1</v>
      </c>
      <c r="I329" s="226"/>
      <c r="J329" s="222"/>
      <c r="K329" s="222"/>
      <c r="L329" s="227"/>
      <c r="M329" s="228"/>
      <c r="N329" s="229"/>
      <c r="O329" s="229"/>
      <c r="P329" s="229"/>
      <c r="Q329" s="229"/>
      <c r="R329" s="229"/>
      <c r="S329" s="229"/>
      <c r="T329" s="230"/>
      <c r="U329" s="13"/>
      <c r="V329" s="13"/>
      <c r="W329" s="13"/>
      <c r="X329" s="13"/>
      <c r="Y329" s="13"/>
      <c r="Z329" s="13"/>
      <c r="AA329" s="13"/>
      <c r="AB329" s="13"/>
      <c r="AC329" s="13"/>
      <c r="AD329" s="13"/>
      <c r="AE329" s="13"/>
      <c r="AT329" s="231" t="s">
        <v>121</v>
      </c>
      <c r="AU329" s="231" t="s">
        <v>81</v>
      </c>
      <c r="AV329" s="13" t="s">
        <v>113</v>
      </c>
      <c r="AW329" s="13" t="s">
        <v>34</v>
      </c>
      <c r="AX329" s="13" t="s">
        <v>81</v>
      </c>
      <c r="AY329" s="231" t="s">
        <v>114</v>
      </c>
    </row>
    <row r="330" s="2" customFormat="1" ht="49.05" customHeight="1">
      <c r="A330" s="38"/>
      <c r="B330" s="39"/>
      <c r="C330" s="196" t="s">
        <v>652</v>
      </c>
      <c r="D330" s="196" t="s">
        <v>115</v>
      </c>
      <c r="E330" s="197" t="s">
        <v>653</v>
      </c>
      <c r="F330" s="198" t="s">
        <v>654</v>
      </c>
      <c r="G330" s="199" t="s">
        <v>118</v>
      </c>
      <c r="H330" s="200">
        <v>1</v>
      </c>
      <c r="I330" s="201"/>
      <c r="J330" s="202">
        <f>ROUND(I330*H330,2)</f>
        <v>0</v>
      </c>
      <c r="K330" s="198" t="s">
        <v>119</v>
      </c>
      <c r="L330" s="44"/>
      <c r="M330" s="203" t="s">
        <v>21</v>
      </c>
      <c r="N330" s="204" t="s">
        <v>44</v>
      </c>
      <c r="O330" s="84"/>
      <c r="P330" s="205">
        <f>O330*H330</f>
        <v>0</v>
      </c>
      <c r="Q330" s="205">
        <v>0</v>
      </c>
      <c r="R330" s="205">
        <f>Q330*H330</f>
        <v>0</v>
      </c>
      <c r="S330" s="205">
        <v>0</v>
      </c>
      <c r="T330" s="206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07" t="s">
        <v>113</v>
      </c>
      <c r="AT330" s="207" t="s">
        <v>115</v>
      </c>
      <c r="AU330" s="207" t="s">
        <v>81</v>
      </c>
      <c r="AY330" s="17" t="s">
        <v>114</v>
      </c>
      <c r="BE330" s="208">
        <f>IF(N330="základní",J330,0)</f>
        <v>0</v>
      </c>
      <c r="BF330" s="208">
        <f>IF(N330="snížená",J330,0)</f>
        <v>0</v>
      </c>
      <c r="BG330" s="208">
        <f>IF(N330="zákl. přenesená",J330,0)</f>
        <v>0</v>
      </c>
      <c r="BH330" s="208">
        <f>IF(N330="sníž. přenesená",J330,0)</f>
        <v>0</v>
      </c>
      <c r="BI330" s="208">
        <f>IF(N330="nulová",J330,0)</f>
        <v>0</v>
      </c>
      <c r="BJ330" s="17" t="s">
        <v>81</v>
      </c>
      <c r="BK330" s="208">
        <f>ROUND(I330*H330,2)</f>
        <v>0</v>
      </c>
      <c r="BL330" s="17" t="s">
        <v>113</v>
      </c>
      <c r="BM330" s="207" t="s">
        <v>655</v>
      </c>
    </row>
    <row r="331" s="2" customFormat="1" ht="55.5" customHeight="1">
      <c r="A331" s="38"/>
      <c r="B331" s="39"/>
      <c r="C331" s="196" t="s">
        <v>656</v>
      </c>
      <c r="D331" s="196" t="s">
        <v>115</v>
      </c>
      <c r="E331" s="197" t="s">
        <v>657</v>
      </c>
      <c r="F331" s="198" t="s">
        <v>658</v>
      </c>
      <c r="G331" s="199" t="s">
        <v>118</v>
      </c>
      <c r="H331" s="200">
        <v>1</v>
      </c>
      <c r="I331" s="201"/>
      <c r="J331" s="202">
        <f>ROUND(I331*H331,2)</f>
        <v>0</v>
      </c>
      <c r="K331" s="198" t="s">
        <v>119</v>
      </c>
      <c r="L331" s="44"/>
      <c r="M331" s="203" t="s">
        <v>21</v>
      </c>
      <c r="N331" s="204" t="s">
        <v>44</v>
      </c>
      <c r="O331" s="84"/>
      <c r="P331" s="205">
        <f>O331*H331</f>
        <v>0</v>
      </c>
      <c r="Q331" s="205">
        <v>0</v>
      </c>
      <c r="R331" s="205">
        <f>Q331*H331</f>
        <v>0</v>
      </c>
      <c r="S331" s="205">
        <v>0</v>
      </c>
      <c r="T331" s="206">
        <f>S331*H331</f>
        <v>0</v>
      </c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R331" s="207" t="s">
        <v>113</v>
      </c>
      <c r="AT331" s="207" t="s">
        <v>115</v>
      </c>
      <c r="AU331" s="207" t="s">
        <v>81</v>
      </c>
      <c r="AY331" s="17" t="s">
        <v>114</v>
      </c>
      <c r="BE331" s="208">
        <f>IF(N331="základní",J331,0)</f>
        <v>0</v>
      </c>
      <c r="BF331" s="208">
        <f>IF(N331="snížená",J331,0)</f>
        <v>0</v>
      </c>
      <c r="BG331" s="208">
        <f>IF(N331="zákl. přenesená",J331,0)</f>
        <v>0</v>
      </c>
      <c r="BH331" s="208">
        <f>IF(N331="sníž. přenesená",J331,0)</f>
        <v>0</v>
      </c>
      <c r="BI331" s="208">
        <f>IF(N331="nulová",J331,0)</f>
        <v>0</v>
      </c>
      <c r="BJ331" s="17" t="s">
        <v>81</v>
      </c>
      <c r="BK331" s="208">
        <f>ROUND(I331*H331,2)</f>
        <v>0</v>
      </c>
      <c r="BL331" s="17" t="s">
        <v>113</v>
      </c>
      <c r="BM331" s="207" t="s">
        <v>659</v>
      </c>
    </row>
    <row r="332" s="2" customFormat="1" ht="49.05" customHeight="1">
      <c r="A332" s="38"/>
      <c r="B332" s="39"/>
      <c r="C332" s="196" t="s">
        <v>660</v>
      </c>
      <c r="D332" s="196" t="s">
        <v>115</v>
      </c>
      <c r="E332" s="197" t="s">
        <v>661</v>
      </c>
      <c r="F332" s="198" t="s">
        <v>662</v>
      </c>
      <c r="G332" s="199" t="s">
        <v>118</v>
      </c>
      <c r="H332" s="200">
        <v>1</v>
      </c>
      <c r="I332" s="201"/>
      <c r="J332" s="202">
        <f>ROUND(I332*H332,2)</f>
        <v>0</v>
      </c>
      <c r="K332" s="198" t="s">
        <v>119</v>
      </c>
      <c r="L332" s="44"/>
      <c r="M332" s="203" t="s">
        <v>21</v>
      </c>
      <c r="N332" s="204" t="s">
        <v>44</v>
      </c>
      <c r="O332" s="84"/>
      <c r="P332" s="205">
        <f>O332*H332</f>
        <v>0</v>
      </c>
      <c r="Q332" s="205">
        <v>0</v>
      </c>
      <c r="R332" s="205">
        <f>Q332*H332</f>
        <v>0</v>
      </c>
      <c r="S332" s="205">
        <v>0</v>
      </c>
      <c r="T332" s="206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07" t="s">
        <v>113</v>
      </c>
      <c r="AT332" s="207" t="s">
        <v>115</v>
      </c>
      <c r="AU332" s="207" t="s">
        <v>81</v>
      </c>
      <c r="AY332" s="17" t="s">
        <v>114</v>
      </c>
      <c r="BE332" s="208">
        <f>IF(N332="základní",J332,0)</f>
        <v>0</v>
      </c>
      <c r="BF332" s="208">
        <f>IF(N332="snížená",J332,0)</f>
        <v>0</v>
      </c>
      <c r="BG332" s="208">
        <f>IF(N332="zákl. přenesená",J332,0)</f>
        <v>0</v>
      </c>
      <c r="BH332" s="208">
        <f>IF(N332="sníž. přenesená",J332,0)</f>
        <v>0</v>
      </c>
      <c r="BI332" s="208">
        <f>IF(N332="nulová",J332,0)</f>
        <v>0</v>
      </c>
      <c r="BJ332" s="17" t="s">
        <v>81</v>
      </c>
      <c r="BK332" s="208">
        <f>ROUND(I332*H332,2)</f>
        <v>0</v>
      </c>
      <c r="BL332" s="17" t="s">
        <v>113</v>
      </c>
      <c r="BM332" s="207" t="s">
        <v>663</v>
      </c>
    </row>
    <row r="333" s="2" customFormat="1" ht="49.05" customHeight="1">
      <c r="A333" s="38"/>
      <c r="B333" s="39"/>
      <c r="C333" s="196" t="s">
        <v>664</v>
      </c>
      <c r="D333" s="196" t="s">
        <v>115</v>
      </c>
      <c r="E333" s="197" t="s">
        <v>665</v>
      </c>
      <c r="F333" s="198" t="s">
        <v>666</v>
      </c>
      <c r="G333" s="199" t="s">
        <v>118</v>
      </c>
      <c r="H333" s="200">
        <v>2</v>
      </c>
      <c r="I333" s="201"/>
      <c r="J333" s="202">
        <f>ROUND(I333*H333,2)</f>
        <v>0</v>
      </c>
      <c r="K333" s="198" t="s">
        <v>119</v>
      </c>
      <c r="L333" s="44"/>
      <c r="M333" s="203" t="s">
        <v>21</v>
      </c>
      <c r="N333" s="204" t="s">
        <v>44</v>
      </c>
      <c r="O333" s="84"/>
      <c r="P333" s="205">
        <f>O333*H333</f>
        <v>0</v>
      </c>
      <c r="Q333" s="205">
        <v>0</v>
      </c>
      <c r="R333" s="205">
        <f>Q333*H333</f>
        <v>0</v>
      </c>
      <c r="S333" s="205">
        <v>0</v>
      </c>
      <c r="T333" s="206">
        <f>S333*H333</f>
        <v>0</v>
      </c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R333" s="207" t="s">
        <v>113</v>
      </c>
      <c r="AT333" s="207" t="s">
        <v>115</v>
      </c>
      <c r="AU333" s="207" t="s">
        <v>81</v>
      </c>
      <c r="AY333" s="17" t="s">
        <v>114</v>
      </c>
      <c r="BE333" s="208">
        <f>IF(N333="základní",J333,0)</f>
        <v>0</v>
      </c>
      <c r="BF333" s="208">
        <f>IF(N333="snížená",J333,0)</f>
        <v>0</v>
      </c>
      <c r="BG333" s="208">
        <f>IF(N333="zákl. přenesená",J333,0)</f>
        <v>0</v>
      </c>
      <c r="BH333" s="208">
        <f>IF(N333="sníž. přenesená",J333,0)</f>
        <v>0</v>
      </c>
      <c r="BI333" s="208">
        <f>IF(N333="nulová",J333,0)</f>
        <v>0</v>
      </c>
      <c r="BJ333" s="17" t="s">
        <v>81</v>
      </c>
      <c r="BK333" s="208">
        <f>ROUND(I333*H333,2)</f>
        <v>0</v>
      </c>
      <c r="BL333" s="17" t="s">
        <v>113</v>
      </c>
      <c r="BM333" s="207" t="s">
        <v>667</v>
      </c>
    </row>
    <row r="334" s="12" customFormat="1">
      <c r="A334" s="12"/>
      <c r="B334" s="209"/>
      <c r="C334" s="210"/>
      <c r="D334" s="211" t="s">
        <v>121</v>
      </c>
      <c r="E334" s="212" t="s">
        <v>21</v>
      </c>
      <c r="F334" s="213" t="s">
        <v>668</v>
      </c>
      <c r="G334" s="210"/>
      <c r="H334" s="214">
        <v>2</v>
      </c>
      <c r="I334" s="215"/>
      <c r="J334" s="210"/>
      <c r="K334" s="210"/>
      <c r="L334" s="216"/>
      <c r="M334" s="217"/>
      <c r="N334" s="218"/>
      <c r="O334" s="218"/>
      <c r="P334" s="218"/>
      <c r="Q334" s="218"/>
      <c r="R334" s="218"/>
      <c r="S334" s="218"/>
      <c r="T334" s="219"/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T334" s="220" t="s">
        <v>121</v>
      </c>
      <c r="AU334" s="220" t="s">
        <v>81</v>
      </c>
      <c r="AV334" s="12" t="s">
        <v>83</v>
      </c>
      <c r="AW334" s="12" t="s">
        <v>34</v>
      </c>
      <c r="AX334" s="12" t="s">
        <v>73</v>
      </c>
      <c r="AY334" s="220" t="s">
        <v>114</v>
      </c>
    </row>
    <row r="335" s="13" customFormat="1">
      <c r="A335" s="13"/>
      <c r="B335" s="221"/>
      <c r="C335" s="222"/>
      <c r="D335" s="211" t="s">
        <v>121</v>
      </c>
      <c r="E335" s="223" t="s">
        <v>21</v>
      </c>
      <c r="F335" s="224" t="s">
        <v>124</v>
      </c>
      <c r="G335" s="222"/>
      <c r="H335" s="225">
        <v>2</v>
      </c>
      <c r="I335" s="226"/>
      <c r="J335" s="222"/>
      <c r="K335" s="222"/>
      <c r="L335" s="227"/>
      <c r="M335" s="228"/>
      <c r="N335" s="229"/>
      <c r="O335" s="229"/>
      <c r="P335" s="229"/>
      <c r="Q335" s="229"/>
      <c r="R335" s="229"/>
      <c r="S335" s="229"/>
      <c r="T335" s="230"/>
      <c r="U335" s="13"/>
      <c r="V335" s="13"/>
      <c r="W335" s="13"/>
      <c r="X335" s="13"/>
      <c r="Y335" s="13"/>
      <c r="Z335" s="13"/>
      <c r="AA335" s="13"/>
      <c r="AB335" s="13"/>
      <c r="AC335" s="13"/>
      <c r="AD335" s="13"/>
      <c r="AE335" s="13"/>
      <c r="AT335" s="231" t="s">
        <v>121</v>
      </c>
      <c r="AU335" s="231" t="s">
        <v>81</v>
      </c>
      <c r="AV335" s="13" t="s">
        <v>113</v>
      </c>
      <c r="AW335" s="13" t="s">
        <v>34</v>
      </c>
      <c r="AX335" s="13" t="s">
        <v>81</v>
      </c>
      <c r="AY335" s="231" t="s">
        <v>114</v>
      </c>
    </row>
    <row r="336" s="2" customFormat="1" ht="49.05" customHeight="1">
      <c r="A336" s="38"/>
      <c r="B336" s="39"/>
      <c r="C336" s="196" t="s">
        <v>669</v>
      </c>
      <c r="D336" s="196" t="s">
        <v>115</v>
      </c>
      <c r="E336" s="197" t="s">
        <v>670</v>
      </c>
      <c r="F336" s="198" t="s">
        <v>671</v>
      </c>
      <c r="G336" s="199" t="s">
        <v>118</v>
      </c>
      <c r="H336" s="200">
        <v>2</v>
      </c>
      <c r="I336" s="201"/>
      <c r="J336" s="202">
        <f>ROUND(I336*H336,2)</f>
        <v>0</v>
      </c>
      <c r="K336" s="198" t="s">
        <v>119</v>
      </c>
      <c r="L336" s="44"/>
      <c r="M336" s="203" t="s">
        <v>21</v>
      </c>
      <c r="N336" s="204" t="s">
        <v>44</v>
      </c>
      <c r="O336" s="84"/>
      <c r="P336" s="205">
        <f>O336*H336</f>
        <v>0</v>
      </c>
      <c r="Q336" s="205">
        <v>0</v>
      </c>
      <c r="R336" s="205">
        <f>Q336*H336</f>
        <v>0</v>
      </c>
      <c r="S336" s="205">
        <v>0</v>
      </c>
      <c r="T336" s="206">
        <f>S336*H336</f>
        <v>0</v>
      </c>
      <c r="U336" s="38"/>
      <c r="V336" s="38"/>
      <c r="W336" s="38"/>
      <c r="X336" s="38"/>
      <c r="Y336" s="38"/>
      <c r="Z336" s="38"/>
      <c r="AA336" s="38"/>
      <c r="AB336" s="38"/>
      <c r="AC336" s="38"/>
      <c r="AD336" s="38"/>
      <c r="AE336" s="38"/>
      <c r="AR336" s="207" t="s">
        <v>113</v>
      </c>
      <c r="AT336" s="207" t="s">
        <v>115</v>
      </c>
      <c r="AU336" s="207" t="s">
        <v>81</v>
      </c>
      <c r="AY336" s="17" t="s">
        <v>114</v>
      </c>
      <c r="BE336" s="208">
        <f>IF(N336="základní",J336,0)</f>
        <v>0</v>
      </c>
      <c r="BF336" s="208">
        <f>IF(N336="snížená",J336,0)</f>
        <v>0</v>
      </c>
      <c r="BG336" s="208">
        <f>IF(N336="zákl. přenesená",J336,0)</f>
        <v>0</v>
      </c>
      <c r="BH336" s="208">
        <f>IF(N336="sníž. přenesená",J336,0)</f>
        <v>0</v>
      </c>
      <c r="BI336" s="208">
        <f>IF(N336="nulová",J336,0)</f>
        <v>0</v>
      </c>
      <c r="BJ336" s="17" t="s">
        <v>81</v>
      </c>
      <c r="BK336" s="208">
        <f>ROUND(I336*H336,2)</f>
        <v>0</v>
      </c>
      <c r="BL336" s="17" t="s">
        <v>113</v>
      </c>
      <c r="BM336" s="207" t="s">
        <v>672</v>
      </c>
    </row>
    <row r="337" s="12" customFormat="1">
      <c r="A337" s="12"/>
      <c r="B337" s="209"/>
      <c r="C337" s="210"/>
      <c r="D337" s="211" t="s">
        <v>121</v>
      </c>
      <c r="E337" s="212" t="s">
        <v>21</v>
      </c>
      <c r="F337" s="213" t="s">
        <v>673</v>
      </c>
      <c r="G337" s="210"/>
      <c r="H337" s="214">
        <v>2</v>
      </c>
      <c r="I337" s="215"/>
      <c r="J337" s="210"/>
      <c r="K337" s="210"/>
      <c r="L337" s="216"/>
      <c r="M337" s="217"/>
      <c r="N337" s="218"/>
      <c r="O337" s="218"/>
      <c r="P337" s="218"/>
      <c r="Q337" s="218"/>
      <c r="R337" s="218"/>
      <c r="S337" s="218"/>
      <c r="T337" s="219"/>
      <c r="U337" s="12"/>
      <c r="V337" s="12"/>
      <c r="W337" s="12"/>
      <c r="X337" s="12"/>
      <c r="Y337" s="12"/>
      <c r="Z337" s="12"/>
      <c r="AA337" s="12"/>
      <c r="AB337" s="12"/>
      <c r="AC337" s="12"/>
      <c r="AD337" s="12"/>
      <c r="AE337" s="12"/>
      <c r="AT337" s="220" t="s">
        <v>121</v>
      </c>
      <c r="AU337" s="220" t="s">
        <v>81</v>
      </c>
      <c r="AV337" s="12" t="s">
        <v>83</v>
      </c>
      <c r="AW337" s="12" t="s">
        <v>34</v>
      </c>
      <c r="AX337" s="12" t="s">
        <v>73</v>
      </c>
      <c r="AY337" s="220" t="s">
        <v>114</v>
      </c>
    </row>
    <row r="338" s="13" customFormat="1">
      <c r="A338" s="13"/>
      <c r="B338" s="221"/>
      <c r="C338" s="222"/>
      <c r="D338" s="211" t="s">
        <v>121</v>
      </c>
      <c r="E338" s="223" t="s">
        <v>21</v>
      </c>
      <c r="F338" s="224" t="s">
        <v>124</v>
      </c>
      <c r="G338" s="222"/>
      <c r="H338" s="225">
        <v>2</v>
      </c>
      <c r="I338" s="226"/>
      <c r="J338" s="222"/>
      <c r="K338" s="222"/>
      <c r="L338" s="227"/>
      <c r="M338" s="228"/>
      <c r="N338" s="229"/>
      <c r="O338" s="229"/>
      <c r="P338" s="229"/>
      <c r="Q338" s="229"/>
      <c r="R338" s="229"/>
      <c r="S338" s="229"/>
      <c r="T338" s="230"/>
      <c r="U338" s="13"/>
      <c r="V338" s="13"/>
      <c r="W338" s="13"/>
      <c r="X338" s="13"/>
      <c r="Y338" s="13"/>
      <c r="Z338" s="13"/>
      <c r="AA338" s="13"/>
      <c r="AB338" s="13"/>
      <c r="AC338" s="13"/>
      <c r="AD338" s="13"/>
      <c r="AE338" s="13"/>
      <c r="AT338" s="231" t="s">
        <v>121</v>
      </c>
      <c r="AU338" s="231" t="s">
        <v>81</v>
      </c>
      <c r="AV338" s="13" t="s">
        <v>113</v>
      </c>
      <c r="AW338" s="13" t="s">
        <v>34</v>
      </c>
      <c r="AX338" s="13" t="s">
        <v>81</v>
      </c>
      <c r="AY338" s="231" t="s">
        <v>114</v>
      </c>
    </row>
    <row r="339" s="2" customFormat="1" ht="62.7" customHeight="1">
      <c r="A339" s="38"/>
      <c r="B339" s="39"/>
      <c r="C339" s="196" t="s">
        <v>674</v>
      </c>
      <c r="D339" s="196" t="s">
        <v>115</v>
      </c>
      <c r="E339" s="197" t="s">
        <v>675</v>
      </c>
      <c r="F339" s="198" t="s">
        <v>676</v>
      </c>
      <c r="G339" s="199" t="s">
        <v>118</v>
      </c>
      <c r="H339" s="200">
        <v>1</v>
      </c>
      <c r="I339" s="201"/>
      <c r="J339" s="202">
        <f>ROUND(I339*H339,2)</f>
        <v>0</v>
      </c>
      <c r="K339" s="198" t="s">
        <v>119</v>
      </c>
      <c r="L339" s="44"/>
      <c r="M339" s="203" t="s">
        <v>21</v>
      </c>
      <c r="N339" s="204" t="s">
        <v>44</v>
      </c>
      <c r="O339" s="84"/>
      <c r="P339" s="205">
        <f>O339*H339</f>
        <v>0</v>
      </c>
      <c r="Q339" s="205">
        <v>0</v>
      </c>
      <c r="R339" s="205">
        <f>Q339*H339</f>
        <v>0</v>
      </c>
      <c r="S339" s="205">
        <v>0</v>
      </c>
      <c r="T339" s="206">
        <f>S339*H339</f>
        <v>0</v>
      </c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R339" s="207" t="s">
        <v>113</v>
      </c>
      <c r="AT339" s="207" t="s">
        <v>115</v>
      </c>
      <c r="AU339" s="207" t="s">
        <v>81</v>
      </c>
      <c r="AY339" s="17" t="s">
        <v>114</v>
      </c>
      <c r="BE339" s="208">
        <f>IF(N339="základní",J339,0)</f>
        <v>0</v>
      </c>
      <c r="BF339" s="208">
        <f>IF(N339="snížená",J339,0)</f>
        <v>0</v>
      </c>
      <c r="BG339" s="208">
        <f>IF(N339="zákl. přenesená",J339,0)</f>
        <v>0</v>
      </c>
      <c r="BH339" s="208">
        <f>IF(N339="sníž. přenesená",J339,0)</f>
        <v>0</v>
      </c>
      <c r="BI339" s="208">
        <f>IF(N339="nulová",J339,0)</f>
        <v>0</v>
      </c>
      <c r="BJ339" s="17" t="s">
        <v>81</v>
      </c>
      <c r="BK339" s="208">
        <f>ROUND(I339*H339,2)</f>
        <v>0</v>
      </c>
      <c r="BL339" s="17" t="s">
        <v>113</v>
      </c>
      <c r="BM339" s="207" t="s">
        <v>677</v>
      </c>
    </row>
    <row r="340" s="12" customFormat="1">
      <c r="A340" s="12"/>
      <c r="B340" s="209"/>
      <c r="C340" s="210"/>
      <c r="D340" s="211" t="s">
        <v>121</v>
      </c>
      <c r="E340" s="212" t="s">
        <v>21</v>
      </c>
      <c r="F340" s="213" t="s">
        <v>678</v>
      </c>
      <c r="G340" s="210"/>
      <c r="H340" s="214">
        <v>1</v>
      </c>
      <c r="I340" s="215"/>
      <c r="J340" s="210"/>
      <c r="K340" s="210"/>
      <c r="L340" s="216"/>
      <c r="M340" s="217"/>
      <c r="N340" s="218"/>
      <c r="O340" s="218"/>
      <c r="P340" s="218"/>
      <c r="Q340" s="218"/>
      <c r="R340" s="218"/>
      <c r="S340" s="218"/>
      <c r="T340" s="219"/>
      <c r="U340" s="12"/>
      <c r="V340" s="12"/>
      <c r="W340" s="12"/>
      <c r="X340" s="12"/>
      <c r="Y340" s="12"/>
      <c r="Z340" s="12"/>
      <c r="AA340" s="12"/>
      <c r="AB340" s="12"/>
      <c r="AC340" s="12"/>
      <c r="AD340" s="12"/>
      <c r="AE340" s="12"/>
      <c r="AT340" s="220" t="s">
        <v>121</v>
      </c>
      <c r="AU340" s="220" t="s">
        <v>81</v>
      </c>
      <c r="AV340" s="12" t="s">
        <v>83</v>
      </c>
      <c r="AW340" s="12" t="s">
        <v>34</v>
      </c>
      <c r="AX340" s="12" t="s">
        <v>73</v>
      </c>
      <c r="AY340" s="220" t="s">
        <v>114</v>
      </c>
    </row>
    <row r="341" s="13" customFormat="1">
      <c r="A341" s="13"/>
      <c r="B341" s="221"/>
      <c r="C341" s="222"/>
      <c r="D341" s="211" t="s">
        <v>121</v>
      </c>
      <c r="E341" s="223" t="s">
        <v>21</v>
      </c>
      <c r="F341" s="224" t="s">
        <v>124</v>
      </c>
      <c r="G341" s="222"/>
      <c r="H341" s="225">
        <v>1</v>
      </c>
      <c r="I341" s="226"/>
      <c r="J341" s="222"/>
      <c r="K341" s="222"/>
      <c r="L341" s="227"/>
      <c r="M341" s="228"/>
      <c r="N341" s="229"/>
      <c r="O341" s="229"/>
      <c r="P341" s="229"/>
      <c r="Q341" s="229"/>
      <c r="R341" s="229"/>
      <c r="S341" s="229"/>
      <c r="T341" s="230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31" t="s">
        <v>121</v>
      </c>
      <c r="AU341" s="231" t="s">
        <v>81</v>
      </c>
      <c r="AV341" s="13" t="s">
        <v>113</v>
      </c>
      <c r="AW341" s="13" t="s">
        <v>34</v>
      </c>
      <c r="AX341" s="13" t="s">
        <v>81</v>
      </c>
      <c r="AY341" s="231" t="s">
        <v>114</v>
      </c>
    </row>
    <row r="342" s="2" customFormat="1" ht="49.05" customHeight="1">
      <c r="A342" s="38"/>
      <c r="B342" s="39"/>
      <c r="C342" s="196" t="s">
        <v>679</v>
      </c>
      <c r="D342" s="196" t="s">
        <v>115</v>
      </c>
      <c r="E342" s="197" t="s">
        <v>680</v>
      </c>
      <c r="F342" s="198" t="s">
        <v>681</v>
      </c>
      <c r="G342" s="199" t="s">
        <v>118</v>
      </c>
      <c r="H342" s="200">
        <v>1</v>
      </c>
      <c r="I342" s="201"/>
      <c r="J342" s="202">
        <f>ROUND(I342*H342,2)</f>
        <v>0</v>
      </c>
      <c r="K342" s="198" t="s">
        <v>119</v>
      </c>
      <c r="L342" s="44"/>
      <c r="M342" s="203" t="s">
        <v>21</v>
      </c>
      <c r="N342" s="204" t="s">
        <v>44</v>
      </c>
      <c r="O342" s="84"/>
      <c r="P342" s="205">
        <f>O342*H342</f>
        <v>0</v>
      </c>
      <c r="Q342" s="205">
        <v>0</v>
      </c>
      <c r="R342" s="205">
        <f>Q342*H342</f>
        <v>0</v>
      </c>
      <c r="S342" s="205">
        <v>0</v>
      </c>
      <c r="T342" s="206">
        <f>S342*H342</f>
        <v>0</v>
      </c>
      <c r="U342" s="38"/>
      <c r="V342" s="38"/>
      <c r="W342" s="38"/>
      <c r="X342" s="38"/>
      <c r="Y342" s="38"/>
      <c r="Z342" s="38"/>
      <c r="AA342" s="38"/>
      <c r="AB342" s="38"/>
      <c r="AC342" s="38"/>
      <c r="AD342" s="38"/>
      <c r="AE342" s="38"/>
      <c r="AR342" s="207" t="s">
        <v>113</v>
      </c>
      <c r="AT342" s="207" t="s">
        <v>115</v>
      </c>
      <c r="AU342" s="207" t="s">
        <v>81</v>
      </c>
      <c r="AY342" s="17" t="s">
        <v>114</v>
      </c>
      <c r="BE342" s="208">
        <f>IF(N342="základní",J342,0)</f>
        <v>0</v>
      </c>
      <c r="BF342" s="208">
        <f>IF(N342="snížená",J342,0)</f>
        <v>0</v>
      </c>
      <c r="BG342" s="208">
        <f>IF(N342="zákl. přenesená",J342,0)</f>
        <v>0</v>
      </c>
      <c r="BH342" s="208">
        <f>IF(N342="sníž. přenesená",J342,0)</f>
        <v>0</v>
      </c>
      <c r="BI342" s="208">
        <f>IF(N342="nulová",J342,0)</f>
        <v>0</v>
      </c>
      <c r="BJ342" s="17" t="s">
        <v>81</v>
      </c>
      <c r="BK342" s="208">
        <f>ROUND(I342*H342,2)</f>
        <v>0</v>
      </c>
      <c r="BL342" s="17" t="s">
        <v>113</v>
      </c>
      <c r="BM342" s="207" t="s">
        <v>682</v>
      </c>
    </row>
    <row r="343" s="2" customFormat="1" ht="49.05" customHeight="1">
      <c r="A343" s="38"/>
      <c r="B343" s="39"/>
      <c r="C343" s="196" t="s">
        <v>683</v>
      </c>
      <c r="D343" s="196" t="s">
        <v>115</v>
      </c>
      <c r="E343" s="197" t="s">
        <v>684</v>
      </c>
      <c r="F343" s="198" t="s">
        <v>685</v>
      </c>
      <c r="G343" s="199" t="s">
        <v>118</v>
      </c>
      <c r="H343" s="200">
        <v>1</v>
      </c>
      <c r="I343" s="201"/>
      <c r="J343" s="202">
        <f>ROUND(I343*H343,2)</f>
        <v>0</v>
      </c>
      <c r="K343" s="198" t="s">
        <v>119</v>
      </c>
      <c r="L343" s="44"/>
      <c r="M343" s="203" t="s">
        <v>21</v>
      </c>
      <c r="N343" s="204" t="s">
        <v>44</v>
      </c>
      <c r="O343" s="84"/>
      <c r="P343" s="205">
        <f>O343*H343</f>
        <v>0</v>
      </c>
      <c r="Q343" s="205">
        <v>0</v>
      </c>
      <c r="R343" s="205">
        <f>Q343*H343</f>
        <v>0</v>
      </c>
      <c r="S343" s="205">
        <v>0</v>
      </c>
      <c r="T343" s="206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07" t="s">
        <v>113</v>
      </c>
      <c r="AT343" s="207" t="s">
        <v>115</v>
      </c>
      <c r="AU343" s="207" t="s">
        <v>81</v>
      </c>
      <c r="AY343" s="17" t="s">
        <v>114</v>
      </c>
      <c r="BE343" s="208">
        <f>IF(N343="základní",J343,0)</f>
        <v>0</v>
      </c>
      <c r="BF343" s="208">
        <f>IF(N343="snížená",J343,0)</f>
        <v>0</v>
      </c>
      <c r="BG343" s="208">
        <f>IF(N343="zákl. přenesená",J343,0)</f>
        <v>0</v>
      </c>
      <c r="BH343" s="208">
        <f>IF(N343="sníž. přenesená",J343,0)</f>
        <v>0</v>
      </c>
      <c r="BI343" s="208">
        <f>IF(N343="nulová",J343,0)</f>
        <v>0</v>
      </c>
      <c r="BJ343" s="17" t="s">
        <v>81</v>
      </c>
      <c r="BK343" s="208">
        <f>ROUND(I343*H343,2)</f>
        <v>0</v>
      </c>
      <c r="BL343" s="17" t="s">
        <v>113</v>
      </c>
      <c r="BM343" s="207" t="s">
        <v>686</v>
      </c>
    </row>
    <row r="344" s="12" customFormat="1">
      <c r="A344" s="12"/>
      <c r="B344" s="209"/>
      <c r="C344" s="210"/>
      <c r="D344" s="211" t="s">
        <v>121</v>
      </c>
      <c r="E344" s="212" t="s">
        <v>21</v>
      </c>
      <c r="F344" s="213" t="s">
        <v>687</v>
      </c>
      <c r="G344" s="210"/>
      <c r="H344" s="214">
        <v>1</v>
      </c>
      <c r="I344" s="215"/>
      <c r="J344" s="210"/>
      <c r="K344" s="210"/>
      <c r="L344" s="216"/>
      <c r="M344" s="217"/>
      <c r="N344" s="218"/>
      <c r="O344" s="218"/>
      <c r="P344" s="218"/>
      <c r="Q344" s="218"/>
      <c r="R344" s="218"/>
      <c r="S344" s="218"/>
      <c r="T344" s="219"/>
      <c r="U344" s="12"/>
      <c r="V344" s="12"/>
      <c r="W344" s="12"/>
      <c r="X344" s="12"/>
      <c r="Y344" s="12"/>
      <c r="Z344" s="12"/>
      <c r="AA344" s="12"/>
      <c r="AB344" s="12"/>
      <c r="AC344" s="12"/>
      <c r="AD344" s="12"/>
      <c r="AE344" s="12"/>
      <c r="AT344" s="220" t="s">
        <v>121</v>
      </c>
      <c r="AU344" s="220" t="s">
        <v>81</v>
      </c>
      <c r="AV344" s="12" t="s">
        <v>83</v>
      </c>
      <c r="AW344" s="12" t="s">
        <v>34</v>
      </c>
      <c r="AX344" s="12" t="s">
        <v>73</v>
      </c>
      <c r="AY344" s="220" t="s">
        <v>114</v>
      </c>
    </row>
    <row r="345" s="13" customFormat="1">
      <c r="A345" s="13"/>
      <c r="B345" s="221"/>
      <c r="C345" s="222"/>
      <c r="D345" s="211" t="s">
        <v>121</v>
      </c>
      <c r="E345" s="223" t="s">
        <v>21</v>
      </c>
      <c r="F345" s="224" t="s">
        <v>124</v>
      </c>
      <c r="G345" s="222"/>
      <c r="H345" s="225">
        <v>1</v>
      </c>
      <c r="I345" s="226"/>
      <c r="J345" s="222"/>
      <c r="K345" s="222"/>
      <c r="L345" s="227"/>
      <c r="M345" s="228"/>
      <c r="N345" s="229"/>
      <c r="O345" s="229"/>
      <c r="P345" s="229"/>
      <c r="Q345" s="229"/>
      <c r="R345" s="229"/>
      <c r="S345" s="229"/>
      <c r="T345" s="230"/>
      <c r="U345" s="13"/>
      <c r="V345" s="13"/>
      <c r="W345" s="13"/>
      <c r="X345" s="13"/>
      <c r="Y345" s="13"/>
      <c r="Z345" s="13"/>
      <c r="AA345" s="13"/>
      <c r="AB345" s="13"/>
      <c r="AC345" s="13"/>
      <c r="AD345" s="13"/>
      <c r="AE345" s="13"/>
      <c r="AT345" s="231" t="s">
        <v>121</v>
      </c>
      <c r="AU345" s="231" t="s">
        <v>81</v>
      </c>
      <c r="AV345" s="13" t="s">
        <v>113</v>
      </c>
      <c r="AW345" s="13" t="s">
        <v>34</v>
      </c>
      <c r="AX345" s="13" t="s">
        <v>81</v>
      </c>
      <c r="AY345" s="231" t="s">
        <v>114</v>
      </c>
    </row>
    <row r="346" s="2" customFormat="1" ht="55.5" customHeight="1">
      <c r="A346" s="38"/>
      <c r="B346" s="39"/>
      <c r="C346" s="196" t="s">
        <v>688</v>
      </c>
      <c r="D346" s="196" t="s">
        <v>115</v>
      </c>
      <c r="E346" s="197" t="s">
        <v>689</v>
      </c>
      <c r="F346" s="198" t="s">
        <v>690</v>
      </c>
      <c r="G346" s="199" t="s">
        <v>118</v>
      </c>
      <c r="H346" s="200">
        <v>1</v>
      </c>
      <c r="I346" s="201"/>
      <c r="J346" s="202">
        <f>ROUND(I346*H346,2)</f>
        <v>0</v>
      </c>
      <c r="K346" s="198" t="s">
        <v>119</v>
      </c>
      <c r="L346" s="44"/>
      <c r="M346" s="203" t="s">
        <v>21</v>
      </c>
      <c r="N346" s="204" t="s">
        <v>44</v>
      </c>
      <c r="O346" s="84"/>
      <c r="P346" s="205">
        <f>O346*H346</f>
        <v>0</v>
      </c>
      <c r="Q346" s="205">
        <v>0</v>
      </c>
      <c r="R346" s="205">
        <f>Q346*H346</f>
        <v>0</v>
      </c>
      <c r="S346" s="205">
        <v>0</v>
      </c>
      <c r="T346" s="206">
        <f>S346*H346</f>
        <v>0</v>
      </c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R346" s="207" t="s">
        <v>113</v>
      </c>
      <c r="AT346" s="207" t="s">
        <v>115</v>
      </c>
      <c r="AU346" s="207" t="s">
        <v>81</v>
      </c>
      <c r="AY346" s="17" t="s">
        <v>114</v>
      </c>
      <c r="BE346" s="208">
        <f>IF(N346="základní",J346,0)</f>
        <v>0</v>
      </c>
      <c r="BF346" s="208">
        <f>IF(N346="snížená",J346,0)</f>
        <v>0</v>
      </c>
      <c r="BG346" s="208">
        <f>IF(N346="zákl. přenesená",J346,0)</f>
        <v>0</v>
      </c>
      <c r="BH346" s="208">
        <f>IF(N346="sníž. přenesená",J346,0)</f>
        <v>0</v>
      </c>
      <c r="BI346" s="208">
        <f>IF(N346="nulová",J346,0)</f>
        <v>0</v>
      </c>
      <c r="BJ346" s="17" t="s">
        <v>81</v>
      </c>
      <c r="BK346" s="208">
        <f>ROUND(I346*H346,2)</f>
        <v>0</v>
      </c>
      <c r="BL346" s="17" t="s">
        <v>113</v>
      </c>
      <c r="BM346" s="207" t="s">
        <v>691</v>
      </c>
    </row>
    <row r="347" s="2" customFormat="1" ht="49.05" customHeight="1">
      <c r="A347" s="38"/>
      <c r="B347" s="39"/>
      <c r="C347" s="196" t="s">
        <v>692</v>
      </c>
      <c r="D347" s="196" t="s">
        <v>115</v>
      </c>
      <c r="E347" s="197" t="s">
        <v>693</v>
      </c>
      <c r="F347" s="198" t="s">
        <v>694</v>
      </c>
      <c r="G347" s="199" t="s">
        <v>118</v>
      </c>
      <c r="H347" s="200">
        <v>3</v>
      </c>
      <c r="I347" s="201"/>
      <c r="J347" s="202">
        <f>ROUND(I347*H347,2)</f>
        <v>0</v>
      </c>
      <c r="K347" s="198" t="s">
        <v>119</v>
      </c>
      <c r="L347" s="44"/>
      <c r="M347" s="203" t="s">
        <v>21</v>
      </c>
      <c r="N347" s="204" t="s">
        <v>44</v>
      </c>
      <c r="O347" s="84"/>
      <c r="P347" s="205">
        <f>O347*H347</f>
        <v>0</v>
      </c>
      <c r="Q347" s="205">
        <v>0</v>
      </c>
      <c r="R347" s="205">
        <f>Q347*H347</f>
        <v>0</v>
      </c>
      <c r="S347" s="205">
        <v>0</v>
      </c>
      <c r="T347" s="206">
        <f>S347*H347</f>
        <v>0</v>
      </c>
      <c r="U347" s="38"/>
      <c r="V347" s="38"/>
      <c r="W347" s="38"/>
      <c r="X347" s="38"/>
      <c r="Y347" s="38"/>
      <c r="Z347" s="38"/>
      <c r="AA347" s="38"/>
      <c r="AB347" s="38"/>
      <c r="AC347" s="38"/>
      <c r="AD347" s="38"/>
      <c r="AE347" s="38"/>
      <c r="AR347" s="207" t="s">
        <v>113</v>
      </c>
      <c r="AT347" s="207" t="s">
        <v>115</v>
      </c>
      <c r="AU347" s="207" t="s">
        <v>81</v>
      </c>
      <c r="AY347" s="17" t="s">
        <v>114</v>
      </c>
      <c r="BE347" s="208">
        <f>IF(N347="základní",J347,0)</f>
        <v>0</v>
      </c>
      <c r="BF347" s="208">
        <f>IF(N347="snížená",J347,0)</f>
        <v>0</v>
      </c>
      <c r="BG347" s="208">
        <f>IF(N347="zákl. přenesená",J347,0)</f>
        <v>0</v>
      </c>
      <c r="BH347" s="208">
        <f>IF(N347="sníž. přenesená",J347,0)</f>
        <v>0</v>
      </c>
      <c r="BI347" s="208">
        <f>IF(N347="nulová",J347,0)</f>
        <v>0</v>
      </c>
      <c r="BJ347" s="17" t="s">
        <v>81</v>
      </c>
      <c r="BK347" s="208">
        <f>ROUND(I347*H347,2)</f>
        <v>0</v>
      </c>
      <c r="BL347" s="17" t="s">
        <v>113</v>
      </c>
      <c r="BM347" s="207" t="s">
        <v>695</v>
      </c>
    </row>
    <row r="348" s="12" customFormat="1">
      <c r="A348" s="12"/>
      <c r="B348" s="209"/>
      <c r="C348" s="210"/>
      <c r="D348" s="211" t="s">
        <v>121</v>
      </c>
      <c r="E348" s="212" t="s">
        <v>21</v>
      </c>
      <c r="F348" s="213" t="s">
        <v>696</v>
      </c>
      <c r="G348" s="210"/>
      <c r="H348" s="214">
        <v>3</v>
      </c>
      <c r="I348" s="215"/>
      <c r="J348" s="210"/>
      <c r="K348" s="210"/>
      <c r="L348" s="216"/>
      <c r="M348" s="217"/>
      <c r="N348" s="218"/>
      <c r="O348" s="218"/>
      <c r="P348" s="218"/>
      <c r="Q348" s="218"/>
      <c r="R348" s="218"/>
      <c r="S348" s="218"/>
      <c r="T348" s="219"/>
      <c r="U348" s="12"/>
      <c r="V348" s="12"/>
      <c r="W348" s="12"/>
      <c r="X348" s="12"/>
      <c r="Y348" s="12"/>
      <c r="Z348" s="12"/>
      <c r="AA348" s="12"/>
      <c r="AB348" s="12"/>
      <c r="AC348" s="12"/>
      <c r="AD348" s="12"/>
      <c r="AE348" s="12"/>
      <c r="AT348" s="220" t="s">
        <v>121</v>
      </c>
      <c r="AU348" s="220" t="s">
        <v>81</v>
      </c>
      <c r="AV348" s="12" t="s">
        <v>83</v>
      </c>
      <c r="AW348" s="12" t="s">
        <v>34</v>
      </c>
      <c r="AX348" s="12" t="s">
        <v>73</v>
      </c>
      <c r="AY348" s="220" t="s">
        <v>114</v>
      </c>
    </row>
    <row r="349" s="13" customFormat="1">
      <c r="A349" s="13"/>
      <c r="B349" s="221"/>
      <c r="C349" s="222"/>
      <c r="D349" s="211" t="s">
        <v>121</v>
      </c>
      <c r="E349" s="223" t="s">
        <v>21</v>
      </c>
      <c r="F349" s="224" t="s">
        <v>124</v>
      </c>
      <c r="G349" s="222"/>
      <c r="H349" s="225">
        <v>3</v>
      </c>
      <c r="I349" s="226"/>
      <c r="J349" s="222"/>
      <c r="K349" s="222"/>
      <c r="L349" s="227"/>
      <c r="M349" s="228"/>
      <c r="N349" s="229"/>
      <c r="O349" s="229"/>
      <c r="P349" s="229"/>
      <c r="Q349" s="229"/>
      <c r="R349" s="229"/>
      <c r="S349" s="229"/>
      <c r="T349" s="230"/>
      <c r="U349" s="13"/>
      <c r="V349" s="13"/>
      <c r="W349" s="13"/>
      <c r="X349" s="13"/>
      <c r="Y349" s="13"/>
      <c r="Z349" s="13"/>
      <c r="AA349" s="13"/>
      <c r="AB349" s="13"/>
      <c r="AC349" s="13"/>
      <c r="AD349" s="13"/>
      <c r="AE349" s="13"/>
      <c r="AT349" s="231" t="s">
        <v>121</v>
      </c>
      <c r="AU349" s="231" t="s">
        <v>81</v>
      </c>
      <c r="AV349" s="13" t="s">
        <v>113</v>
      </c>
      <c r="AW349" s="13" t="s">
        <v>34</v>
      </c>
      <c r="AX349" s="13" t="s">
        <v>81</v>
      </c>
      <c r="AY349" s="231" t="s">
        <v>114</v>
      </c>
    </row>
    <row r="350" s="2" customFormat="1" ht="49.05" customHeight="1">
      <c r="A350" s="38"/>
      <c r="B350" s="39"/>
      <c r="C350" s="196" t="s">
        <v>697</v>
      </c>
      <c r="D350" s="196" t="s">
        <v>115</v>
      </c>
      <c r="E350" s="197" t="s">
        <v>698</v>
      </c>
      <c r="F350" s="198" t="s">
        <v>699</v>
      </c>
      <c r="G350" s="199" t="s">
        <v>118</v>
      </c>
      <c r="H350" s="200">
        <v>3</v>
      </c>
      <c r="I350" s="201"/>
      <c r="J350" s="202">
        <f>ROUND(I350*H350,2)</f>
        <v>0</v>
      </c>
      <c r="K350" s="198" t="s">
        <v>119</v>
      </c>
      <c r="L350" s="44"/>
      <c r="M350" s="203" t="s">
        <v>21</v>
      </c>
      <c r="N350" s="204" t="s">
        <v>44</v>
      </c>
      <c r="O350" s="84"/>
      <c r="P350" s="205">
        <f>O350*H350</f>
        <v>0</v>
      </c>
      <c r="Q350" s="205">
        <v>0</v>
      </c>
      <c r="R350" s="205">
        <f>Q350*H350</f>
        <v>0</v>
      </c>
      <c r="S350" s="205">
        <v>0</v>
      </c>
      <c r="T350" s="206">
        <f>S350*H350</f>
        <v>0</v>
      </c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R350" s="207" t="s">
        <v>113</v>
      </c>
      <c r="AT350" s="207" t="s">
        <v>115</v>
      </c>
      <c r="AU350" s="207" t="s">
        <v>81</v>
      </c>
      <c r="AY350" s="17" t="s">
        <v>114</v>
      </c>
      <c r="BE350" s="208">
        <f>IF(N350="základní",J350,0)</f>
        <v>0</v>
      </c>
      <c r="BF350" s="208">
        <f>IF(N350="snížená",J350,0)</f>
        <v>0</v>
      </c>
      <c r="BG350" s="208">
        <f>IF(N350="zákl. přenesená",J350,0)</f>
        <v>0</v>
      </c>
      <c r="BH350" s="208">
        <f>IF(N350="sníž. přenesená",J350,0)</f>
        <v>0</v>
      </c>
      <c r="BI350" s="208">
        <f>IF(N350="nulová",J350,0)</f>
        <v>0</v>
      </c>
      <c r="BJ350" s="17" t="s">
        <v>81</v>
      </c>
      <c r="BK350" s="208">
        <f>ROUND(I350*H350,2)</f>
        <v>0</v>
      </c>
      <c r="BL350" s="17" t="s">
        <v>113</v>
      </c>
      <c r="BM350" s="207" t="s">
        <v>700</v>
      </c>
    </row>
    <row r="351" s="12" customFormat="1">
      <c r="A351" s="12"/>
      <c r="B351" s="209"/>
      <c r="C351" s="210"/>
      <c r="D351" s="211" t="s">
        <v>121</v>
      </c>
      <c r="E351" s="212" t="s">
        <v>21</v>
      </c>
      <c r="F351" s="213" t="s">
        <v>701</v>
      </c>
      <c r="G351" s="210"/>
      <c r="H351" s="214">
        <v>3</v>
      </c>
      <c r="I351" s="215"/>
      <c r="J351" s="210"/>
      <c r="K351" s="210"/>
      <c r="L351" s="216"/>
      <c r="M351" s="217"/>
      <c r="N351" s="218"/>
      <c r="O351" s="218"/>
      <c r="P351" s="218"/>
      <c r="Q351" s="218"/>
      <c r="R351" s="218"/>
      <c r="S351" s="218"/>
      <c r="T351" s="219"/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T351" s="220" t="s">
        <v>121</v>
      </c>
      <c r="AU351" s="220" t="s">
        <v>81</v>
      </c>
      <c r="AV351" s="12" t="s">
        <v>83</v>
      </c>
      <c r="AW351" s="12" t="s">
        <v>34</v>
      </c>
      <c r="AX351" s="12" t="s">
        <v>73</v>
      </c>
      <c r="AY351" s="220" t="s">
        <v>114</v>
      </c>
    </row>
    <row r="352" s="13" customFormat="1">
      <c r="A352" s="13"/>
      <c r="B352" s="221"/>
      <c r="C352" s="222"/>
      <c r="D352" s="211" t="s">
        <v>121</v>
      </c>
      <c r="E352" s="223" t="s">
        <v>21</v>
      </c>
      <c r="F352" s="224" t="s">
        <v>124</v>
      </c>
      <c r="G352" s="222"/>
      <c r="H352" s="225">
        <v>3</v>
      </c>
      <c r="I352" s="226"/>
      <c r="J352" s="222"/>
      <c r="K352" s="222"/>
      <c r="L352" s="227"/>
      <c r="M352" s="228"/>
      <c r="N352" s="229"/>
      <c r="O352" s="229"/>
      <c r="P352" s="229"/>
      <c r="Q352" s="229"/>
      <c r="R352" s="229"/>
      <c r="S352" s="229"/>
      <c r="T352" s="230"/>
      <c r="U352" s="13"/>
      <c r="V352" s="13"/>
      <c r="W352" s="13"/>
      <c r="X352" s="13"/>
      <c r="Y352" s="13"/>
      <c r="Z352" s="13"/>
      <c r="AA352" s="13"/>
      <c r="AB352" s="13"/>
      <c r="AC352" s="13"/>
      <c r="AD352" s="13"/>
      <c r="AE352" s="13"/>
      <c r="AT352" s="231" t="s">
        <v>121</v>
      </c>
      <c r="AU352" s="231" t="s">
        <v>81</v>
      </c>
      <c r="AV352" s="13" t="s">
        <v>113</v>
      </c>
      <c r="AW352" s="13" t="s">
        <v>34</v>
      </c>
      <c r="AX352" s="13" t="s">
        <v>81</v>
      </c>
      <c r="AY352" s="231" t="s">
        <v>114</v>
      </c>
    </row>
    <row r="353" s="2" customFormat="1" ht="49.05" customHeight="1">
      <c r="A353" s="38"/>
      <c r="B353" s="39"/>
      <c r="C353" s="196" t="s">
        <v>702</v>
      </c>
      <c r="D353" s="196" t="s">
        <v>115</v>
      </c>
      <c r="E353" s="197" t="s">
        <v>703</v>
      </c>
      <c r="F353" s="198" t="s">
        <v>704</v>
      </c>
      <c r="G353" s="199" t="s">
        <v>118</v>
      </c>
      <c r="H353" s="200">
        <v>1</v>
      </c>
      <c r="I353" s="201"/>
      <c r="J353" s="202">
        <f>ROUND(I353*H353,2)</f>
        <v>0</v>
      </c>
      <c r="K353" s="198" t="s">
        <v>119</v>
      </c>
      <c r="L353" s="44"/>
      <c r="M353" s="203" t="s">
        <v>21</v>
      </c>
      <c r="N353" s="204" t="s">
        <v>44</v>
      </c>
      <c r="O353" s="84"/>
      <c r="P353" s="205">
        <f>O353*H353</f>
        <v>0</v>
      </c>
      <c r="Q353" s="205">
        <v>0</v>
      </c>
      <c r="R353" s="205">
        <f>Q353*H353</f>
        <v>0</v>
      </c>
      <c r="S353" s="205">
        <v>0</v>
      </c>
      <c r="T353" s="206">
        <f>S353*H353</f>
        <v>0</v>
      </c>
      <c r="U353" s="38"/>
      <c r="V353" s="38"/>
      <c r="W353" s="38"/>
      <c r="X353" s="38"/>
      <c r="Y353" s="38"/>
      <c r="Z353" s="38"/>
      <c r="AA353" s="38"/>
      <c r="AB353" s="38"/>
      <c r="AC353" s="38"/>
      <c r="AD353" s="38"/>
      <c r="AE353" s="38"/>
      <c r="AR353" s="207" t="s">
        <v>113</v>
      </c>
      <c r="AT353" s="207" t="s">
        <v>115</v>
      </c>
      <c r="AU353" s="207" t="s">
        <v>81</v>
      </c>
      <c r="AY353" s="17" t="s">
        <v>114</v>
      </c>
      <c r="BE353" s="208">
        <f>IF(N353="základní",J353,0)</f>
        <v>0</v>
      </c>
      <c r="BF353" s="208">
        <f>IF(N353="snížená",J353,0)</f>
        <v>0</v>
      </c>
      <c r="BG353" s="208">
        <f>IF(N353="zákl. přenesená",J353,0)</f>
        <v>0</v>
      </c>
      <c r="BH353" s="208">
        <f>IF(N353="sníž. přenesená",J353,0)</f>
        <v>0</v>
      </c>
      <c r="BI353" s="208">
        <f>IF(N353="nulová",J353,0)</f>
        <v>0</v>
      </c>
      <c r="BJ353" s="17" t="s">
        <v>81</v>
      </c>
      <c r="BK353" s="208">
        <f>ROUND(I353*H353,2)</f>
        <v>0</v>
      </c>
      <c r="BL353" s="17" t="s">
        <v>113</v>
      </c>
      <c r="BM353" s="207" t="s">
        <v>705</v>
      </c>
    </row>
    <row r="354" s="12" customFormat="1">
      <c r="A354" s="12"/>
      <c r="B354" s="209"/>
      <c r="C354" s="210"/>
      <c r="D354" s="211" t="s">
        <v>121</v>
      </c>
      <c r="E354" s="212" t="s">
        <v>21</v>
      </c>
      <c r="F354" s="213" t="s">
        <v>706</v>
      </c>
      <c r="G354" s="210"/>
      <c r="H354" s="214">
        <v>1</v>
      </c>
      <c r="I354" s="215"/>
      <c r="J354" s="210"/>
      <c r="K354" s="210"/>
      <c r="L354" s="216"/>
      <c r="M354" s="217"/>
      <c r="N354" s="218"/>
      <c r="O354" s="218"/>
      <c r="P354" s="218"/>
      <c r="Q354" s="218"/>
      <c r="R354" s="218"/>
      <c r="S354" s="218"/>
      <c r="T354" s="219"/>
      <c r="U354" s="12"/>
      <c r="V354" s="12"/>
      <c r="W354" s="12"/>
      <c r="X354" s="12"/>
      <c r="Y354" s="12"/>
      <c r="Z354" s="12"/>
      <c r="AA354" s="12"/>
      <c r="AB354" s="12"/>
      <c r="AC354" s="12"/>
      <c r="AD354" s="12"/>
      <c r="AE354" s="12"/>
      <c r="AT354" s="220" t="s">
        <v>121</v>
      </c>
      <c r="AU354" s="220" t="s">
        <v>81</v>
      </c>
      <c r="AV354" s="12" t="s">
        <v>83</v>
      </c>
      <c r="AW354" s="12" t="s">
        <v>34</v>
      </c>
      <c r="AX354" s="12" t="s">
        <v>73</v>
      </c>
      <c r="AY354" s="220" t="s">
        <v>114</v>
      </c>
    </row>
    <row r="355" s="13" customFormat="1">
      <c r="A355" s="13"/>
      <c r="B355" s="221"/>
      <c r="C355" s="222"/>
      <c r="D355" s="211" t="s">
        <v>121</v>
      </c>
      <c r="E355" s="223" t="s">
        <v>21</v>
      </c>
      <c r="F355" s="224" t="s">
        <v>124</v>
      </c>
      <c r="G355" s="222"/>
      <c r="H355" s="225">
        <v>1</v>
      </c>
      <c r="I355" s="226"/>
      <c r="J355" s="222"/>
      <c r="K355" s="222"/>
      <c r="L355" s="227"/>
      <c r="M355" s="228"/>
      <c r="N355" s="229"/>
      <c r="O355" s="229"/>
      <c r="P355" s="229"/>
      <c r="Q355" s="229"/>
      <c r="R355" s="229"/>
      <c r="S355" s="229"/>
      <c r="T355" s="230"/>
      <c r="U355" s="13"/>
      <c r="V355" s="13"/>
      <c r="W355" s="13"/>
      <c r="X355" s="13"/>
      <c r="Y355" s="13"/>
      <c r="Z355" s="13"/>
      <c r="AA355" s="13"/>
      <c r="AB355" s="13"/>
      <c r="AC355" s="13"/>
      <c r="AD355" s="13"/>
      <c r="AE355" s="13"/>
      <c r="AT355" s="231" t="s">
        <v>121</v>
      </c>
      <c r="AU355" s="231" t="s">
        <v>81</v>
      </c>
      <c r="AV355" s="13" t="s">
        <v>113</v>
      </c>
      <c r="AW355" s="13" t="s">
        <v>34</v>
      </c>
      <c r="AX355" s="13" t="s">
        <v>81</v>
      </c>
      <c r="AY355" s="231" t="s">
        <v>114</v>
      </c>
    </row>
    <row r="356" s="2" customFormat="1" ht="49.05" customHeight="1">
      <c r="A356" s="38"/>
      <c r="B356" s="39"/>
      <c r="C356" s="196" t="s">
        <v>707</v>
      </c>
      <c r="D356" s="196" t="s">
        <v>115</v>
      </c>
      <c r="E356" s="197" t="s">
        <v>708</v>
      </c>
      <c r="F356" s="198" t="s">
        <v>709</v>
      </c>
      <c r="G356" s="199" t="s">
        <v>118</v>
      </c>
      <c r="H356" s="200">
        <v>2</v>
      </c>
      <c r="I356" s="201"/>
      <c r="J356" s="202">
        <f>ROUND(I356*H356,2)</f>
        <v>0</v>
      </c>
      <c r="K356" s="198" t="s">
        <v>119</v>
      </c>
      <c r="L356" s="44"/>
      <c r="M356" s="203" t="s">
        <v>21</v>
      </c>
      <c r="N356" s="204" t="s">
        <v>44</v>
      </c>
      <c r="O356" s="84"/>
      <c r="P356" s="205">
        <f>O356*H356</f>
        <v>0</v>
      </c>
      <c r="Q356" s="205">
        <v>0</v>
      </c>
      <c r="R356" s="205">
        <f>Q356*H356</f>
        <v>0</v>
      </c>
      <c r="S356" s="205">
        <v>0</v>
      </c>
      <c r="T356" s="206">
        <f>S356*H356</f>
        <v>0</v>
      </c>
      <c r="U356" s="38"/>
      <c r="V356" s="38"/>
      <c r="W356" s="38"/>
      <c r="X356" s="38"/>
      <c r="Y356" s="38"/>
      <c r="Z356" s="38"/>
      <c r="AA356" s="38"/>
      <c r="AB356" s="38"/>
      <c r="AC356" s="38"/>
      <c r="AD356" s="38"/>
      <c r="AE356" s="38"/>
      <c r="AR356" s="207" t="s">
        <v>113</v>
      </c>
      <c r="AT356" s="207" t="s">
        <v>115</v>
      </c>
      <c r="AU356" s="207" t="s">
        <v>81</v>
      </c>
      <c r="AY356" s="17" t="s">
        <v>114</v>
      </c>
      <c r="BE356" s="208">
        <f>IF(N356="základní",J356,0)</f>
        <v>0</v>
      </c>
      <c r="BF356" s="208">
        <f>IF(N356="snížená",J356,0)</f>
        <v>0</v>
      </c>
      <c r="BG356" s="208">
        <f>IF(N356="zákl. přenesená",J356,0)</f>
        <v>0</v>
      </c>
      <c r="BH356" s="208">
        <f>IF(N356="sníž. přenesená",J356,0)</f>
        <v>0</v>
      </c>
      <c r="BI356" s="208">
        <f>IF(N356="nulová",J356,0)</f>
        <v>0</v>
      </c>
      <c r="BJ356" s="17" t="s">
        <v>81</v>
      </c>
      <c r="BK356" s="208">
        <f>ROUND(I356*H356,2)</f>
        <v>0</v>
      </c>
      <c r="BL356" s="17" t="s">
        <v>113</v>
      </c>
      <c r="BM356" s="207" t="s">
        <v>710</v>
      </c>
    </row>
    <row r="357" s="12" customFormat="1">
      <c r="A357" s="12"/>
      <c r="B357" s="209"/>
      <c r="C357" s="210"/>
      <c r="D357" s="211" t="s">
        <v>121</v>
      </c>
      <c r="E357" s="212" t="s">
        <v>21</v>
      </c>
      <c r="F357" s="213" t="s">
        <v>711</v>
      </c>
      <c r="G357" s="210"/>
      <c r="H357" s="214">
        <v>2</v>
      </c>
      <c r="I357" s="215"/>
      <c r="J357" s="210"/>
      <c r="K357" s="210"/>
      <c r="L357" s="216"/>
      <c r="M357" s="217"/>
      <c r="N357" s="218"/>
      <c r="O357" s="218"/>
      <c r="P357" s="218"/>
      <c r="Q357" s="218"/>
      <c r="R357" s="218"/>
      <c r="S357" s="218"/>
      <c r="T357" s="219"/>
      <c r="U357" s="12"/>
      <c r="V357" s="12"/>
      <c r="W357" s="12"/>
      <c r="X357" s="12"/>
      <c r="Y357" s="12"/>
      <c r="Z357" s="12"/>
      <c r="AA357" s="12"/>
      <c r="AB357" s="12"/>
      <c r="AC357" s="12"/>
      <c r="AD357" s="12"/>
      <c r="AE357" s="12"/>
      <c r="AT357" s="220" t="s">
        <v>121</v>
      </c>
      <c r="AU357" s="220" t="s">
        <v>81</v>
      </c>
      <c r="AV357" s="12" t="s">
        <v>83</v>
      </c>
      <c r="AW357" s="12" t="s">
        <v>34</v>
      </c>
      <c r="AX357" s="12" t="s">
        <v>73</v>
      </c>
      <c r="AY357" s="220" t="s">
        <v>114</v>
      </c>
    </row>
    <row r="358" s="13" customFormat="1">
      <c r="A358" s="13"/>
      <c r="B358" s="221"/>
      <c r="C358" s="222"/>
      <c r="D358" s="211" t="s">
        <v>121</v>
      </c>
      <c r="E358" s="223" t="s">
        <v>21</v>
      </c>
      <c r="F358" s="224" t="s">
        <v>124</v>
      </c>
      <c r="G358" s="222"/>
      <c r="H358" s="225">
        <v>2</v>
      </c>
      <c r="I358" s="226"/>
      <c r="J358" s="222"/>
      <c r="K358" s="222"/>
      <c r="L358" s="227"/>
      <c r="M358" s="228"/>
      <c r="N358" s="229"/>
      <c r="O358" s="229"/>
      <c r="P358" s="229"/>
      <c r="Q358" s="229"/>
      <c r="R358" s="229"/>
      <c r="S358" s="229"/>
      <c r="T358" s="230"/>
      <c r="U358" s="13"/>
      <c r="V358" s="13"/>
      <c r="W358" s="13"/>
      <c r="X358" s="13"/>
      <c r="Y358" s="13"/>
      <c r="Z358" s="13"/>
      <c r="AA358" s="13"/>
      <c r="AB358" s="13"/>
      <c r="AC358" s="13"/>
      <c r="AD358" s="13"/>
      <c r="AE358" s="13"/>
      <c r="AT358" s="231" t="s">
        <v>121</v>
      </c>
      <c r="AU358" s="231" t="s">
        <v>81</v>
      </c>
      <c r="AV358" s="13" t="s">
        <v>113</v>
      </c>
      <c r="AW358" s="13" t="s">
        <v>34</v>
      </c>
      <c r="AX358" s="13" t="s">
        <v>81</v>
      </c>
      <c r="AY358" s="231" t="s">
        <v>114</v>
      </c>
    </row>
    <row r="359" s="2" customFormat="1" ht="55.5" customHeight="1">
      <c r="A359" s="38"/>
      <c r="B359" s="39"/>
      <c r="C359" s="196" t="s">
        <v>712</v>
      </c>
      <c r="D359" s="196" t="s">
        <v>115</v>
      </c>
      <c r="E359" s="197" t="s">
        <v>713</v>
      </c>
      <c r="F359" s="198" t="s">
        <v>714</v>
      </c>
      <c r="G359" s="199" t="s">
        <v>118</v>
      </c>
      <c r="H359" s="200">
        <v>1</v>
      </c>
      <c r="I359" s="201"/>
      <c r="J359" s="202">
        <f>ROUND(I359*H359,2)</f>
        <v>0</v>
      </c>
      <c r="K359" s="198" t="s">
        <v>119</v>
      </c>
      <c r="L359" s="44"/>
      <c r="M359" s="203" t="s">
        <v>21</v>
      </c>
      <c r="N359" s="204" t="s">
        <v>44</v>
      </c>
      <c r="O359" s="84"/>
      <c r="P359" s="205">
        <f>O359*H359</f>
        <v>0</v>
      </c>
      <c r="Q359" s="205">
        <v>0</v>
      </c>
      <c r="R359" s="205">
        <f>Q359*H359</f>
        <v>0</v>
      </c>
      <c r="S359" s="205">
        <v>0</v>
      </c>
      <c r="T359" s="206">
        <f>S359*H359</f>
        <v>0</v>
      </c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R359" s="207" t="s">
        <v>113</v>
      </c>
      <c r="AT359" s="207" t="s">
        <v>115</v>
      </c>
      <c r="AU359" s="207" t="s">
        <v>81</v>
      </c>
      <c r="AY359" s="17" t="s">
        <v>114</v>
      </c>
      <c r="BE359" s="208">
        <f>IF(N359="základní",J359,0)</f>
        <v>0</v>
      </c>
      <c r="BF359" s="208">
        <f>IF(N359="snížená",J359,0)</f>
        <v>0</v>
      </c>
      <c r="BG359" s="208">
        <f>IF(N359="zákl. přenesená",J359,0)</f>
        <v>0</v>
      </c>
      <c r="BH359" s="208">
        <f>IF(N359="sníž. přenesená",J359,0)</f>
        <v>0</v>
      </c>
      <c r="BI359" s="208">
        <f>IF(N359="nulová",J359,0)</f>
        <v>0</v>
      </c>
      <c r="BJ359" s="17" t="s">
        <v>81</v>
      </c>
      <c r="BK359" s="208">
        <f>ROUND(I359*H359,2)</f>
        <v>0</v>
      </c>
      <c r="BL359" s="17" t="s">
        <v>113</v>
      </c>
      <c r="BM359" s="207" t="s">
        <v>715</v>
      </c>
    </row>
    <row r="360" s="12" customFormat="1">
      <c r="A360" s="12"/>
      <c r="B360" s="209"/>
      <c r="C360" s="210"/>
      <c r="D360" s="211" t="s">
        <v>121</v>
      </c>
      <c r="E360" s="212" t="s">
        <v>21</v>
      </c>
      <c r="F360" s="213" t="s">
        <v>716</v>
      </c>
      <c r="G360" s="210"/>
      <c r="H360" s="214">
        <v>1</v>
      </c>
      <c r="I360" s="215"/>
      <c r="J360" s="210"/>
      <c r="K360" s="210"/>
      <c r="L360" s="216"/>
      <c r="M360" s="217"/>
      <c r="N360" s="218"/>
      <c r="O360" s="218"/>
      <c r="P360" s="218"/>
      <c r="Q360" s="218"/>
      <c r="R360" s="218"/>
      <c r="S360" s="218"/>
      <c r="T360" s="219"/>
      <c r="U360" s="12"/>
      <c r="V360" s="12"/>
      <c r="W360" s="12"/>
      <c r="X360" s="12"/>
      <c r="Y360" s="12"/>
      <c r="Z360" s="12"/>
      <c r="AA360" s="12"/>
      <c r="AB360" s="12"/>
      <c r="AC360" s="12"/>
      <c r="AD360" s="12"/>
      <c r="AE360" s="12"/>
      <c r="AT360" s="220" t="s">
        <v>121</v>
      </c>
      <c r="AU360" s="220" t="s">
        <v>81</v>
      </c>
      <c r="AV360" s="12" t="s">
        <v>83</v>
      </c>
      <c r="AW360" s="12" t="s">
        <v>34</v>
      </c>
      <c r="AX360" s="12" t="s">
        <v>73</v>
      </c>
      <c r="AY360" s="220" t="s">
        <v>114</v>
      </c>
    </row>
    <row r="361" s="13" customFormat="1">
      <c r="A361" s="13"/>
      <c r="B361" s="221"/>
      <c r="C361" s="222"/>
      <c r="D361" s="211" t="s">
        <v>121</v>
      </c>
      <c r="E361" s="223" t="s">
        <v>21</v>
      </c>
      <c r="F361" s="224" t="s">
        <v>124</v>
      </c>
      <c r="G361" s="222"/>
      <c r="H361" s="225">
        <v>1</v>
      </c>
      <c r="I361" s="226"/>
      <c r="J361" s="222"/>
      <c r="K361" s="222"/>
      <c r="L361" s="227"/>
      <c r="M361" s="228"/>
      <c r="N361" s="229"/>
      <c r="O361" s="229"/>
      <c r="P361" s="229"/>
      <c r="Q361" s="229"/>
      <c r="R361" s="229"/>
      <c r="S361" s="229"/>
      <c r="T361" s="230"/>
      <c r="U361" s="13"/>
      <c r="V361" s="13"/>
      <c r="W361" s="13"/>
      <c r="X361" s="13"/>
      <c r="Y361" s="13"/>
      <c r="Z361" s="13"/>
      <c r="AA361" s="13"/>
      <c r="AB361" s="13"/>
      <c r="AC361" s="13"/>
      <c r="AD361" s="13"/>
      <c r="AE361" s="13"/>
      <c r="AT361" s="231" t="s">
        <v>121</v>
      </c>
      <c r="AU361" s="231" t="s">
        <v>81</v>
      </c>
      <c r="AV361" s="13" t="s">
        <v>113</v>
      </c>
      <c r="AW361" s="13" t="s">
        <v>34</v>
      </c>
      <c r="AX361" s="13" t="s">
        <v>81</v>
      </c>
      <c r="AY361" s="231" t="s">
        <v>114</v>
      </c>
    </row>
    <row r="362" s="2" customFormat="1" ht="55.5" customHeight="1">
      <c r="A362" s="38"/>
      <c r="B362" s="39"/>
      <c r="C362" s="196" t="s">
        <v>717</v>
      </c>
      <c r="D362" s="196" t="s">
        <v>115</v>
      </c>
      <c r="E362" s="197" t="s">
        <v>718</v>
      </c>
      <c r="F362" s="198" t="s">
        <v>719</v>
      </c>
      <c r="G362" s="199" t="s">
        <v>118</v>
      </c>
      <c r="H362" s="200">
        <v>1</v>
      </c>
      <c r="I362" s="201"/>
      <c r="J362" s="202">
        <f>ROUND(I362*H362,2)</f>
        <v>0</v>
      </c>
      <c r="K362" s="198" t="s">
        <v>119</v>
      </c>
      <c r="L362" s="44"/>
      <c r="M362" s="203" t="s">
        <v>21</v>
      </c>
      <c r="N362" s="204" t="s">
        <v>44</v>
      </c>
      <c r="O362" s="84"/>
      <c r="P362" s="205">
        <f>O362*H362</f>
        <v>0</v>
      </c>
      <c r="Q362" s="205">
        <v>0</v>
      </c>
      <c r="R362" s="205">
        <f>Q362*H362</f>
        <v>0</v>
      </c>
      <c r="S362" s="205">
        <v>0</v>
      </c>
      <c r="T362" s="206">
        <f>S362*H362</f>
        <v>0</v>
      </c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R362" s="207" t="s">
        <v>113</v>
      </c>
      <c r="AT362" s="207" t="s">
        <v>115</v>
      </c>
      <c r="AU362" s="207" t="s">
        <v>81</v>
      </c>
      <c r="AY362" s="17" t="s">
        <v>114</v>
      </c>
      <c r="BE362" s="208">
        <f>IF(N362="základní",J362,0)</f>
        <v>0</v>
      </c>
      <c r="BF362" s="208">
        <f>IF(N362="snížená",J362,0)</f>
        <v>0</v>
      </c>
      <c r="BG362" s="208">
        <f>IF(N362="zákl. přenesená",J362,0)</f>
        <v>0</v>
      </c>
      <c r="BH362" s="208">
        <f>IF(N362="sníž. přenesená",J362,0)</f>
        <v>0</v>
      </c>
      <c r="BI362" s="208">
        <f>IF(N362="nulová",J362,0)</f>
        <v>0</v>
      </c>
      <c r="BJ362" s="17" t="s">
        <v>81</v>
      </c>
      <c r="BK362" s="208">
        <f>ROUND(I362*H362,2)</f>
        <v>0</v>
      </c>
      <c r="BL362" s="17" t="s">
        <v>113</v>
      </c>
      <c r="BM362" s="207" t="s">
        <v>720</v>
      </c>
    </row>
    <row r="363" s="12" customFormat="1">
      <c r="A363" s="12"/>
      <c r="B363" s="209"/>
      <c r="C363" s="210"/>
      <c r="D363" s="211" t="s">
        <v>121</v>
      </c>
      <c r="E363" s="212" t="s">
        <v>21</v>
      </c>
      <c r="F363" s="213" t="s">
        <v>721</v>
      </c>
      <c r="G363" s="210"/>
      <c r="H363" s="214">
        <v>1</v>
      </c>
      <c r="I363" s="215"/>
      <c r="J363" s="210"/>
      <c r="K363" s="210"/>
      <c r="L363" s="216"/>
      <c r="M363" s="217"/>
      <c r="N363" s="218"/>
      <c r="O363" s="218"/>
      <c r="P363" s="218"/>
      <c r="Q363" s="218"/>
      <c r="R363" s="218"/>
      <c r="S363" s="218"/>
      <c r="T363" s="219"/>
      <c r="U363" s="12"/>
      <c r="V363" s="12"/>
      <c r="W363" s="12"/>
      <c r="X363" s="12"/>
      <c r="Y363" s="12"/>
      <c r="Z363" s="12"/>
      <c r="AA363" s="12"/>
      <c r="AB363" s="12"/>
      <c r="AC363" s="12"/>
      <c r="AD363" s="12"/>
      <c r="AE363" s="12"/>
      <c r="AT363" s="220" t="s">
        <v>121</v>
      </c>
      <c r="AU363" s="220" t="s">
        <v>81</v>
      </c>
      <c r="AV363" s="12" t="s">
        <v>83</v>
      </c>
      <c r="AW363" s="12" t="s">
        <v>34</v>
      </c>
      <c r="AX363" s="12" t="s">
        <v>73</v>
      </c>
      <c r="AY363" s="220" t="s">
        <v>114</v>
      </c>
    </row>
    <row r="364" s="13" customFormat="1">
      <c r="A364" s="13"/>
      <c r="B364" s="221"/>
      <c r="C364" s="222"/>
      <c r="D364" s="211" t="s">
        <v>121</v>
      </c>
      <c r="E364" s="223" t="s">
        <v>21</v>
      </c>
      <c r="F364" s="224" t="s">
        <v>124</v>
      </c>
      <c r="G364" s="222"/>
      <c r="H364" s="225">
        <v>1</v>
      </c>
      <c r="I364" s="226"/>
      <c r="J364" s="222"/>
      <c r="K364" s="222"/>
      <c r="L364" s="227"/>
      <c r="M364" s="228"/>
      <c r="N364" s="229"/>
      <c r="O364" s="229"/>
      <c r="P364" s="229"/>
      <c r="Q364" s="229"/>
      <c r="R364" s="229"/>
      <c r="S364" s="229"/>
      <c r="T364" s="230"/>
      <c r="U364" s="13"/>
      <c r="V364" s="13"/>
      <c r="W364" s="13"/>
      <c r="X364" s="13"/>
      <c r="Y364" s="13"/>
      <c r="Z364" s="13"/>
      <c r="AA364" s="13"/>
      <c r="AB364" s="13"/>
      <c r="AC364" s="13"/>
      <c r="AD364" s="13"/>
      <c r="AE364" s="13"/>
      <c r="AT364" s="231" t="s">
        <v>121</v>
      </c>
      <c r="AU364" s="231" t="s">
        <v>81</v>
      </c>
      <c r="AV364" s="13" t="s">
        <v>113</v>
      </c>
      <c r="AW364" s="13" t="s">
        <v>34</v>
      </c>
      <c r="AX364" s="13" t="s">
        <v>81</v>
      </c>
      <c r="AY364" s="231" t="s">
        <v>114</v>
      </c>
    </row>
    <row r="365" s="2" customFormat="1" ht="49.05" customHeight="1">
      <c r="A365" s="38"/>
      <c r="B365" s="39"/>
      <c r="C365" s="196" t="s">
        <v>722</v>
      </c>
      <c r="D365" s="196" t="s">
        <v>115</v>
      </c>
      <c r="E365" s="197" t="s">
        <v>723</v>
      </c>
      <c r="F365" s="198" t="s">
        <v>724</v>
      </c>
      <c r="G365" s="199" t="s">
        <v>118</v>
      </c>
      <c r="H365" s="200">
        <v>1</v>
      </c>
      <c r="I365" s="201"/>
      <c r="J365" s="202">
        <f>ROUND(I365*H365,2)</f>
        <v>0</v>
      </c>
      <c r="K365" s="198" t="s">
        <v>119</v>
      </c>
      <c r="L365" s="44"/>
      <c r="M365" s="203" t="s">
        <v>21</v>
      </c>
      <c r="N365" s="204" t="s">
        <v>44</v>
      </c>
      <c r="O365" s="84"/>
      <c r="P365" s="205">
        <f>O365*H365</f>
        <v>0</v>
      </c>
      <c r="Q365" s="205">
        <v>0</v>
      </c>
      <c r="R365" s="205">
        <f>Q365*H365</f>
        <v>0</v>
      </c>
      <c r="S365" s="205">
        <v>0</v>
      </c>
      <c r="T365" s="206">
        <f>S365*H365</f>
        <v>0</v>
      </c>
      <c r="U365" s="38"/>
      <c r="V365" s="38"/>
      <c r="W365" s="38"/>
      <c r="X365" s="38"/>
      <c r="Y365" s="38"/>
      <c r="Z365" s="38"/>
      <c r="AA365" s="38"/>
      <c r="AB365" s="38"/>
      <c r="AC365" s="38"/>
      <c r="AD365" s="38"/>
      <c r="AE365" s="38"/>
      <c r="AR365" s="207" t="s">
        <v>113</v>
      </c>
      <c r="AT365" s="207" t="s">
        <v>115</v>
      </c>
      <c r="AU365" s="207" t="s">
        <v>81</v>
      </c>
      <c r="AY365" s="17" t="s">
        <v>114</v>
      </c>
      <c r="BE365" s="208">
        <f>IF(N365="základní",J365,0)</f>
        <v>0</v>
      </c>
      <c r="BF365" s="208">
        <f>IF(N365="snížená",J365,0)</f>
        <v>0</v>
      </c>
      <c r="BG365" s="208">
        <f>IF(N365="zákl. přenesená",J365,0)</f>
        <v>0</v>
      </c>
      <c r="BH365" s="208">
        <f>IF(N365="sníž. přenesená",J365,0)</f>
        <v>0</v>
      </c>
      <c r="BI365" s="208">
        <f>IF(N365="nulová",J365,0)</f>
        <v>0</v>
      </c>
      <c r="BJ365" s="17" t="s">
        <v>81</v>
      </c>
      <c r="BK365" s="208">
        <f>ROUND(I365*H365,2)</f>
        <v>0</v>
      </c>
      <c r="BL365" s="17" t="s">
        <v>113</v>
      </c>
      <c r="BM365" s="207" t="s">
        <v>725</v>
      </c>
    </row>
    <row r="366" s="2" customFormat="1" ht="49.05" customHeight="1">
      <c r="A366" s="38"/>
      <c r="B366" s="39"/>
      <c r="C366" s="196" t="s">
        <v>726</v>
      </c>
      <c r="D366" s="196" t="s">
        <v>115</v>
      </c>
      <c r="E366" s="197" t="s">
        <v>727</v>
      </c>
      <c r="F366" s="198" t="s">
        <v>728</v>
      </c>
      <c r="G366" s="199" t="s">
        <v>118</v>
      </c>
      <c r="H366" s="200">
        <v>2</v>
      </c>
      <c r="I366" s="201"/>
      <c r="J366" s="202">
        <f>ROUND(I366*H366,2)</f>
        <v>0</v>
      </c>
      <c r="K366" s="198" t="s">
        <v>119</v>
      </c>
      <c r="L366" s="44"/>
      <c r="M366" s="203" t="s">
        <v>21</v>
      </c>
      <c r="N366" s="204" t="s">
        <v>44</v>
      </c>
      <c r="O366" s="84"/>
      <c r="P366" s="205">
        <f>O366*H366</f>
        <v>0</v>
      </c>
      <c r="Q366" s="205">
        <v>0</v>
      </c>
      <c r="R366" s="205">
        <f>Q366*H366</f>
        <v>0</v>
      </c>
      <c r="S366" s="205">
        <v>0</v>
      </c>
      <c r="T366" s="206">
        <f>S366*H366</f>
        <v>0</v>
      </c>
      <c r="U366" s="38"/>
      <c r="V366" s="38"/>
      <c r="W366" s="38"/>
      <c r="X366" s="38"/>
      <c r="Y366" s="38"/>
      <c r="Z366" s="38"/>
      <c r="AA366" s="38"/>
      <c r="AB366" s="38"/>
      <c r="AC366" s="38"/>
      <c r="AD366" s="38"/>
      <c r="AE366" s="38"/>
      <c r="AR366" s="207" t="s">
        <v>113</v>
      </c>
      <c r="AT366" s="207" t="s">
        <v>115</v>
      </c>
      <c r="AU366" s="207" t="s">
        <v>81</v>
      </c>
      <c r="AY366" s="17" t="s">
        <v>114</v>
      </c>
      <c r="BE366" s="208">
        <f>IF(N366="základní",J366,0)</f>
        <v>0</v>
      </c>
      <c r="BF366" s="208">
        <f>IF(N366="snížená",J366,0)</f>
        <v>0</v>
      </c>
      <c r="BG366" s="208">
        <f>IF(N366="zákl. přenesená",J366,0)</f>
        <v>0</v>
      </c>
      <c r="BH366" s="208">
        <f>IF(N366="sníž. přenesená",J366,0)</f>
        <v>0</v>
      </c>
      <c r="BI366" s="208">
        <f>IF(N366="nulová",J366,0)</f>
        <v>0</v>
      </c>
      <c r="BJ366" s="17" t="s">
        <v>81</v>
      </c>
      <c r="BK366" s="208">
        <f>ROUND(I366*H366,2)</f>
        <v>0</v>
      </c>
      <c r="BL366" s="17" t="s">
        <v>113</v>
      </c>
      <c r="BM366" s="207" t="s">
        <v>729</v>
      </c>
    </row>
    <row r="367" s="12" customFormat="1">
      <c r="A367" s="12"/>
      <c r="B367" s="209"/>
      <c r="C367" s="210"/>
      <c r="D367" s="211" t="s">
        <v>121</v>
      </c>
      <c r="E367" s="212" t="s">
        <v>21</v>
      </c>
      <c r="F367" s="213" t="s">
        <v>730</v>
      </c>
      <c r="G367" s="210"/>
      <c r="H367" s="214">
        <v>2</v>
      </c>
      <c r="I367" s="215"/>
      <c r="J367" s="210"/>
      <c r="K367" s="210"/>
      <c r="L367" s="216"/>
      <c r="M367" s="217"/>
      <c r="N367" s="218"/>
      <c r="O367" s="218"/>
      <c r="P367" s="218"/>
      <c r="Q367" s="218"/>
      <c r="R367" s="218"/>
      <c r="S367" s="218"/>
      <c r="T367" s="219"/>
      <c r="U367" s="12"/>
      <c r="V367" s="12"/>
      <c r="W367" s="12"/>
      <c r="X367" s="12"/>
      <c r="Y367" s="12"/>
      <c r="Z367" s="12"/>
      <c r="AA367" s="12"/>
      <c r="AB367" s="12"/>
      <c r="AC367" s="12"/>
      <c r="AD367" s="12"/>
      <c r="AE367" s="12"/>
      <c r="AT367" s="220" t="s">
        <v>121</v>
      </c>
      <c r="AU367" s="220" t="s">
        <v>81</v>
      </c>
      <c r="AV367" s="12" t="s">
        <v>83</v>
      </c>
      <c r="AW367" s="12" t="s">
        <v>34</v>
      </c>
      <c r="AX367" s="12" t="s">
        <v>73</v>
      </c>
      <c r="AY367" s="220" t="s">
        <v>114</v>
      </c>
    </row>
    <row r="368" s="13" customFormat="1">
      <c r="A368" s="13"/>
      <c r="B368" s="221"/>
      <c r="C368" s="222"/>
      <c r="D368" s="211" t="s">
        <v>121</v>
      </c>
      <c r="E368" s="223" t="s">
        <v>21</v>
      </c>
      <c r="F368" s="224" t="s">
        <v>124</v>
      </c>
      <c r="G368" s="222"/>
      <c r="H368" s="225">
        <v>2</v>
      </c>
      <c r="I368" s="226"/>
      <c r="J368" s="222"/>
      <c r="K368" s="222"/>
      <c r="L368" s="227"/>
      <c r="M368" s="228"/>
      <c r="N368" s="229"/>
      <c r="O368" s="229"/>
      <c r="P368" s="229"/>
      <c r="Q368" s="229"/>
      <c r="R368" s="229"/>
      <c r="S368" s="229"/>
      <c r="T368" s="230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31" t="s">
        <v>121</v>
      </c>
      <c r="AU368" s="231" t="s">
        <v>81</v>
      </c>
      <c r="AV368" s="13" t="s">
        <v>113</v>
      </c>
      <c r="AW368" s="13" t="s">
        <v>34</v>
      </c>
      <c r="AX368" s="13" t="s">
        <v>81</v>
      </c>
      <c r="AY368" s="231" t="s">
        <v>114</v>
      </c>
    </row>
    <row r="369" s="2" customFormat="1" ht="55.5" customHeight="1">
      <c r="A369" s="38"/>
      <c r="B369" s="39"/>
      <c r="C369" s="196" t="s">
        <v>731</v>
      </c>
      <c r="D369" s="196" t="s">
        <v>115</v>
      </c>
      <c r="E369" s="197" t="s">
        <v>732</v>
      </c>
      <c r="F369" s="198" t="s">
        <v>733</v>
      </c>
      <c r="G369" s="199" t="s">
        <v>118</v>
      </c>
      <c r="H369" s="200">
        <v>4</v>
      </c>
      <c r="I369" s="201"/>
      <c r="J369" s="202">
        <f>ROUND(I369*H369,2)</f>
        <v>0</v>
      </c>
      <c r="K369" s="198" t="s">
        <v>119</v>
      </c>
      <c r="L369" s="44"/>
      <c r="M369" s="203" t="s">
        <v>21</v>
      </c>
      <c r="N369" s="204" t="s">
        <v>44</v>
      </c>
      <c r="O369" s="84"/>
      <c r="P369" s="205">
        <f>O369*H369</f>
        <v>0</v>
      </c>
      <c r="Q369" s="205">
        <v>0</v>
      </c>
      <c r="R369" s="205">
        <f>Q369*H369</f>
        <v>0</v>
      </c>
      <c r="S369" s="205">
        <v>0</v>
      </c>
      <c r="T369" s="206">
        <f>S369*H369</f>
        <v>0</v>
      </c>
      <c r="U369" s="38"/>
      <c r="V369" s="38"/>
      <c r="W369" s="38"/>
      <c r="X369" s="38"/>
      <c r="Y369" s="38"/>
      <c r="Z369" s="38"/>
      <c r="AA369" s="38"/>
      <c r="AB369" s="38"/>
      <c r="AC369" s="38"/>
      <c r="AD369" s="38"/>
      <c r="AE369" s="38"/>
      <c r="AR369" s="207" t="s">
        <v>113</v>
      </c>
      <c r="AT369" s="207" t="s">
        <v>115</v>
      </c>
      <c r="AU369" s="207" t="s">
        <v>81</v>
      </c>
      <c r="AY369" s="17" t="s">
        <v>114</v>
      </c>
      <c r="BE369" s="208">
        <f>IF(N369="základní",J369,0)</f>
        <v>0</v>
      </c>
      <c r="BF369" s="208">
        <f>IF(N369="snížená",J369,0)</f>
        <v>0</v>
      </c>
      <c r="BG369" s="208">
        <f>IF(N369="zákl. přenesená",J369,0)</f>
        <v>0</v>
      </c>
      <c r="BH369" s="208">
        <f>IF(N369="sníž. přenesená",J369,0)</f>
        <v>0</v>
      </c>
      <c r="BI369" s="208">
        <f>IF(N369="nulová",J369,0)</f>
        <v>0</v>
      </c>
      <c r="BJ369" s="17" t="s">
        <v>81</v>
      </c>
      <c r="BK369" s="208">
        <f>ROUND(I369*H369,2)</f>
        <v>0</v>
      </c>
      <c r="BL369" s="17" t="s">
        <v>113</v>
      </c>
      <c r="BM369" s="207" t="s">
        <v>734</v>
      </c>
    </row>
    <row r="370" s="12" customFormat="1">
      <c r="A370" s="12"/>
      <c r="B370" s="209"/>
      <c r="C370" s="210"/>
      <c r="D370" s="211" t="s">
        <v>121</v>
      </c>
      <c r="E370" s="212" t="s">
        <v>21</v>
      </c>
      <c r="F370" s="213" t="s">
        <v>735</v>
      </c>
      <c r="G370" s="210"/>
      <c r="H370" s="214">
        <v>4</v>
      </c>
      <c r="I370" s="215"/>
      <c r="J370" s="210"/>
      <c r="K370" s="210"/>
      <c r="L370" s="216"/>
      <c r="M370" s="217"/>
      <c r="N370" s="218"/>
      <c r="O370" s="218"/>
      <c r="P370" s="218"/>
      <c r="Q370" s="218"/>
      <c r="R370" s="218"/>
      <c r="S370" s="218"/>
      <c r="T370" s="219"/>
      <c r="U370" s="12"/>
      <c r="V370" s="12"/>
      <c r="W370" s="12"/>
      <c r="X370" s="12"/>
      <c r="Y370" s="12"/>
      <c r="Z370" s="12"/>
      <c r="AA370" s="12"/>
      <c r="AB370" s="12"/>
      <c r="AC370" s="12"/>
      <c r="AD370" s="12"/>
      <c r="AE370" s="12"/>
      <c r="AT370" s="220" t="s">
        <v>121</v>
      </c>
      <c r="AU370" s="220" t="s">
        <v>81</v>
      </c>
      <c r="AV370" s="12" t="s">
        <v>83</v>
      </c>
      <c r="AW370" s="12" t="s">
        <v>34</v>
      </c>
      <c r="AX370" s="12" t="s">
        <v>73</v>
      </c>
      <c r="AY370" s="220" t="s">
        <v>114</v>
      </c>
    </row>
    <row r="371" s="13" customFormat="1">
      <c r="A371" s="13"/>
      <c r="B371" s="221"/>
      <c r="C371" s="222"/>
      <c r="D371" s="211" t="s">
        <v>121</v>
      </c>
      <c r="E371" s="223" t="s">
        <v>21</v>
      </c>
      <c r="F371" s="224" t="s">
        <v>124</v>
      </c>
      <c r="G371" s="222"/>
      <c r="H371" s="225">
        <v>4</v>
      </c>
      <c r="I371" s="226"/>
      <c r="J371" s="222"/>
      <c r="K371" s="222"/>
      <c r="L371" s="227"/>
      <c r="M371" s="228"/>
      <c r="N371" s="229"/>
      <c r="O371" s="229"/>
      <c r="P371" s="229"/>
      <c r="Q371" s="229"/>
      <c r="R371" s="229"/>
      <c r="S371" s="229"/>
      <c r="T371" s="230"/>
      <c r="U371" s="13"/>
      <c r="V371" s="13"/>
      <c r="W371" s="13"/>
      <c r="X371" s="13"/>
      <c r="Y371" s="13"/>
      <c r="Z371" s="13"/>
      <c r="AA371" s="13"/>
      <c r="AB371" s="13"/>
      <c r="AC371" s="13"/>
      <c r="AD371" s="13"/>
      <c r="AE371" s="13"/>
      <c r="AT371" s="231" t="s">
        <v>121</v>
      </c>
      <c r="AU371" s="231" t="s">
        <v>81</v>
      </c>
      <c r="AV371" s="13" t="s">
        <v>113</v>
      </c>
      <c r="AW371" s="13" t="s">
        <v>34</v>
      </c>
      <c r="AX371" s="13" t="s">
        <v>81</v>
      </c>
      <c r="AY371" s="231" t="s">
        <v>114</v>
      </c>
    </row>
    <row r="372" s="2" customFormat="1" ht="90" customHeight="1">
      <c r="A372" s="38"/>
      <c r="B372" s="39"/>
      <c r="C372" s="196" t="s">
        <v>736</v>
      </c>
      <c r="D372" s="196" t="s">
        <v>115</v>
      </c>
      <c r="E372" s="197" t="s">
        <v>737</v>
      </c>
      <c r="F372" s="198" t="s">
        <v>738</v>
      </c>
      <c r="G372" s="199" t="s">
        <v>118</v>
      </c>
      <c r="H372" s="200">
        <v>2</v>
      </c>
      <c r="I372" s="201"/>
      <c r="J372" s="202">
        <f>ROUND(I372*H372,2)</f>
        <v>0</v>
      </c>
      <c r="K372" s="198" t="s">
        <v>119</v>
      </c>
      <c r="L372" s="44"/>
      <c r="M372" s="203" t="s">
        <v>21</v>
      </c>
      <c r="N372" s="204" t="s">
        <v>44</v>
      </c>
      <c r="O372" s="84"/>
      <c r="P372" s="205">
        <f>O372*H372</f>
        <v>0</v>
      </c>
      <c r="Q372" s="205">
        <v>0</v>
      </c>
      <c r="R372" s="205">
        <f>Q372*H372</f>
        <v>0</v>
      </c>
      <c r="S372" s="205">
        <v>0</v>
      </c>
      <c r="T372" s="206">
        <f>S372*H372</f>
        <v>0</v>
      </c>
      <c r="U372" s="38"/>
      <c r="V372" s="38"/>
      <c r="W372" s="38"/>
      <c r="X372" s="38"/>
      <c r="Y372" s="38"/>
      <c r="Z372" s="38"/>
      <c r="AA372" s="38"/>
      <c r="AB372" s="38"/>
      <c r="AC372" s="38"/>
      <c r="AD372" s="38"/>
      <c r="AE372" s="38"/>
      <c r="AR372" s="207" t="s">
        <v>113</v>
      </c>
      <c r="AT372" s="207" t="s">
        <v>115</v>
      </c>
      <c r="AU372" s="207" t="s">
        <v>81</v>
      </c>
      <c r="AY372" s="17" t="s">
        <v>114</v>
      </c>
      <c r="BE372" s="208">
        <f>IF(N372="základní",J372,0)</f>
        <v>0</v>
      </c>
      <c r="BF372" s="208">
        <f>IF(N372="snížená",J372,0)</f>
        <v>0</v>
      </c>
      <c r="BG372" s="208">
        <f>IF(N372="zákl. přenesená",J372,0)</f>
        <v>0</v>
      </c>
      <c r="BH372" s="208">
        <f>IF(N372="sníž. přenesená",J372,0)</f>
        <v>0</v>
      </c>
      <c r="BI372" s="208">
        <f>IF(N372="nulová",J372,0)</f>
        <v>0</v>
      </c>
      <c r="BJ372" s="17" t="s">
        <v>81</v>
      </c>
      <c r="BK372" s="208">
        <f>ROUND(I372*H372,2)</f>
        <v>0</v>
      </c>
      <c r="BL372" s="17" t="s">
        <v>113</v>
      </c>
      <c r="BM372" s="207" t="s">
        <v>739</v>
      </c>
    </row>
    <row r="373" s="12" customFormat="1">
      <c r="A373" s="12"/>
      <c r="B373" s="209"/>
      <c r="C373" s="210"/>
      <c r="D373" s="211" t="s">
        <v>121</v>
      </c>
      <c r="E373" s="212" t="s">
        <v>21</v>
      </c>
      <c r="F373" s="213" t="s">
        <v>740</v>
      </c>
      <c r="G373" s="210"/>
      <c r="H373" s="214">
        <v>1</v>
      </c>
      <c r="I373" s="215"/>
      <c r="J373" s="210"/>
      <c r="K373" s="210"/>
      <c r="L373" s="216"/>
      <c r="M373" s="217"/>
      <c r="N373" s="218"/>
      <c r="O373" s="218"/>
      <c r="P373" s="218"/>
      <c r="Q373" s="218"/>
      <c r="R373" s="218"/>
      <c r="S373" s="218"/>
      <c r="T373" s="219"/>
      <c r="U373" s="12"/>
      <c r="V373" s="12"/>
      <c r="W373" s="12"/>
      <c r="X373" s="12"/>
      <c r="Y373" s="12"/>
      <c r="Z373" s="12"/>
      <c r="AA373" s="12"/>
      <c r="AB373" s="12"/>
      <c r="AC373" s="12"/>
      <c r="AD373" s="12"/>
      <c r="AE373" s="12"/>
      <c r="AT373" s="220" t="s">
        <v>121</v>
      </c>
      <c r="AU373" s="220" t="s">
        <v>81</v>
      </c>
      <c r="AV373" s="12" t="s">
        <v>83</v>
      </c>
      <c r="AW373" s="12" t="s">
        <v>34</v>
      </c>
      <c r="AX373" s="12" t="s">
        <v>73</v>
      </c>
      <c r="AY373" s="220" t="s">
        <v>114</v>
      </c>
    </row>
    <row r="374" s="12" customFormat="1">
      <c r="A374" s="12"/>
      <c r="B374" s="209"/>
      <c r="C374" s="210"/>
      <c r="D374" s="211" t="s">
        <v>121</v>
      </c>
      <c r="E374" s="212" t="s">
        <v>21</v>
      </c>
      <c r="F374" s="213" t="s">
        <v>741</v>
      </c>
      <c r="G374" s="210"/>
      <c r="H374" s="214">
        <v>1</v>
      </c>
      <c r="I374" s="215"/>
      <c r="J374" s="210"/>
      <c r="K374" s="210"/>
      <c r="L374" s="216"/>
      <c r="M374" s="217"/>
      <c r="N374" s="218"/>
      <c r="O374" s="218"/>
      <c r="P374" s="218"/>
      <c r="Q374" s="218"/>
      <c r="R374" s="218"/>
      <c r="S374" s="218"/>
      <c r="T374" s="219"/>
      <c r="U374" s="12"/>
      <c r="V374" s="12"/>
      <c r="W374" s="12"/>
      <c r="X374" s="12"/>
      <c r="Y374" s="12"/>
      <c r="Z374" s="12"/>
      <c r="AA374" s="12"/>
      <c r="AB374" s="12"/>
      <c r="AC374" s="12"/>
      <c r="AD374" s="12"/>
      <c r="AE374" s="12"/>
      <c r="AT374" s="220" t="s">
        <v>121</v>
      </c>
      <c r="AU374" s="220" t="s">
        <v>81</v>
      </c>
      <c r="AV374" s="12" t="s">
        <v>83</v>
      </c>
      <c r="AW374" s="12" t="s">
        <v>34</v>
      </c>
      <c r="AX374" s="12" t="s">
        <v>73</v>
      </c>
      <c r="AY374" s="220" t="s">
        <v>114</v>
      </c>
    </row>
    <row r="375" s="13" customFormat="1">
      <c r="A375" s="13"/>
      <c r="B375" s="221"/>
      <c r="C375" s="222"/>
      <c r="D375" s="211" t="s">
        <v>121</v>
      </c>
      <c r="E375" s="223" t="s">
        <v>21</v>
      </c>
      <c r="F375" s="224" t="s">
        <v>124</v>
      </c>
      <c r="G375" s="222"/>
      <c r="H375" s="225">
        <v>2</v>
      </c>
      <c r="I375" s="226"/>
      <c r="J375" s="222"/>
      <c r="K375" s="222"/>
      <c r="L375" s="227"/>
      <c r="M375" s="228"/>
      <c r="N375" s="229"/>
      <c r="O375" s="229"/>
      <c r="P375" s="229"/>
      <c r="Q375" s="229"/>
      <c r="R375" s="229"/>
      <c r="S375" s="229"/>
      <c r="T375" s="230"/>
      <c r="U375" s="13"/>
      <c r="V375" s="13"/>
      <c r="W375" s="13"/>
      <c r="X375" s="13"/>
      <c r="Y375" s="13"/>
      <c r="Z375" s="13"/>
      <c r="AA375" s="13"/>
      <c r="AB375" s="13"/>
      <c r="AC375" s="13"/>
      <c r="AD375" s="13"/>
      <c r="AE375" s="13"/>
      <c r="AT375" s="231" t="s">
        <v>121</v>
      </c>
      <c r="AU375" s="231" t="s">
        <v>81</v>
      </c>
      <c r="AV375" s="13" t="s">
        <v>113</v>
      </c>
      <c r="AW375" s="13" t="s">
        <v>34</v>
      </c>
      <c r="AX375" s="13" t="s">
        <v>81</v>
      </c>
      <c r="AY375" s="231" t="s">
        <v>114</v>
      </c>
    </row>
    <row r="376" s="2" customFormat="1" ht="90" customHeight="1">
      <c r="A376" s="38"/>
      <c r="B376" s="39"/>
      <c r="C376" s="196" t="s">
        <v>742</v>
      </c>
      <c r="D376" s="196" t="s">
        <v>115</v>
      </c>
      <c r="E376" s="197" t="s">
        <v>743</v>
      </c>
      <c r="F376" s="198" t="s">
        <v>744</v>
      </c>
      <c r="G376" s="199" t="s">
        <v>118</v>
      </c>
      <c r="H376" s="200">
        <v>1</v>
      </c>
      <c r="I376" s="201"/>
      <c r="J376" s="202">
        <f>ROUND(I376*H376,2)</f>
        <v>0</v>
      </c>
      <c r="K376" s="198" t="s">
        <v>119</v>
      </c>
      <c r="L376" s="44"/>
      <c r="M376" s="203" t="s">
        <v>21</v>
      </c>
      <c r="N376" s="204" t="s">
        <v>44</v>
      </c>
      <c r="O376" s="84"/>
      <c r="P376" s="205">
        <f>O376*H376</f>
        <v>0</v>
      </c>
      <c r="Q376" s="205">
        <v>0</v>
      </c>
      <c r="R376" s="205">
        <f>Q376*H376</f>
        <v>0</v>
      </c>
      <c r="S376" s="205">
        <v>0</v>
      </c>
      <c r="T376" s="206">
        <f>S376*H376</f>
        <v>0</v>
      </c>
      <c r="U376" s="38"/>
      <c r="V376" s="38"/>
      <c r="W376" s="38"/>
      <c r="X376" s="38"/>
      <c r="Y376" s="38"/>
      <c r="Z376" s="38"/>
      <c r="AA376" s="38"/>
      <c r="AB376" s="38"/>
      <c r="AC376" s="38"/>
      <c r="AD376" s="38"/>
      <c r="AE376" s="38"/>
      <c r="AR376" s="207" t="s">
        <v>113</v>
      </c>
      <c r="AT376" s="207" t="s">
        <v>115</v>
      </c>
      <c r="AU376" s="207" t="s">
        <v>81</v>
      </c>
      <c r="AY376" s="17" t="s">
        <v>114</v>
      </c>
      <c r="BE376" s="208">
        <f>IF(N376="základní",J376,0)</f>
        <v>0</v>
      </c>
      <c r="BF376" s="208">
        <f>IF(N376="snížená",J376,0)</f>
        <v>0</v>
      </c>
      <c r="BG376" s="208">
        <f>IF(N376="zákl. přenesená",J376,0)</f>
        <v>0</v>
      </c>
      <c r="BH376" s="208">
        <f>IF(N376="sníž. přenesená",J376,0)</f>
        <v>0</v>
      </c>
      <c r="BI376" s="208">
        <f>IF(N376="nulová",J376,0)</f>
        <v>0</v>
      </c>
      <c r="BJ376" s="17" t="s">
        <v>81</v>
      </c>
      <c r="BK376" s="208">
        <f>ROUND(I376*H376,2)</f>
        <v>0</v>
      </c>
      <c r="BL376" s="17" t="s">
        <v>113</v>
      </c>
      <c r="BM376" s="207" t="s">
        <v>745</v>
      </c>
    </row>
    <row r="377" s="12" customFormat="1">
      <c r="A377" s="12"/>
      <c r="B377" s="209"/>
      <c r="C377" s="210"/>
      <c r="D377" s="211" t="s">
        <v>121</v>
      </c>
      <c r="E377" s="212" t="s">
        <v>21</v>
      </c>
      <c r="F377" s="213" t="s">
        <v>746</v>
      </c>
      <c r="G377" s="210"/>
      <c r="H377" s="214">
        <v>1</v>
      </c>
      <c r="I377" s="215"/>
      <c r="J377" s="210"/>
      <c r="K377" s="210"/>
      <c r="L377" s="216"/>
      <c r="M377" s="217"/>
      <c r="N377" s="218"/>
      <c r="O377" s="218"/>
      <c r="P377" s="218"/>
      <c r="Q377" s="218"/>
      <c r="R377" s="218"/>
      <c r="S377" s="218"/>
      <c r="T377" s="219"/>
      <c r="U377" s="12"/>
      <c r="V377" s="12"/>
      <c r="W377" s="12"/>
      <c r="X377" s="12"/>
      <c r="Y377" s="12"/>
      <c r="Z377" s="12"/>
      <c r="AA377" s="12"/>
      <c r="AB377" s="12"/>
      <c r="AC377" s="12"/>
      <c r="AD377" s="12"/>
      <c r="AE377" s="12"/>
      <c r="AT377" s="220" t="s">
        <v>121</v>
      </c>
      <c r="AU377" s="220" t="s">
        <v>81</v>
      </c>
      <c r="AV377" s="12" t="s">
        <v>83</v>
      </c>
      <c r="AW377" s="12" t="s">
        <v>34</v>
      </c>
      <c r="AX377" s="12" t="s">
        <v>73</v>
      </c>
      <c r="AY377" s="220" t="s">
        <v>114</v>
      </c>
    </row>
    <row r="378" s="13" customFormat="1">
      <c r="A378" s="13"/>
      <c r="B378" s="221"/>
      <c r="C378" s="222"/>
      <c r="D378" s="211" t="s">
        <v>121</v>
      </c>
      <c r="E378" s="223" t="s">
        <v>21</v>
      </c>
      <c r="F378" s="224" t="s">
        <v>124</v>
      </c>
      <c r="G378" s="222"/>
      <c r="H378" s="225">
        <v>1</v>
      </c>
      <c r="I378" s="226"/>
      <c r="J378" s="222"/>
      <c r="K378" s="222"/>
      <c r="L378" s="227"/>
      <c r="M378" s="228"/>
      <c r="N378" s="229"/>
      <c r="O378" s="229"/>
      <c r="P378" s="229"/>
      <c r="Q378" s="229"/>
      <c r="R378" s="229"/>
      <c r="S378" s="229"/>
      <c r="T378" s="230"/>
      <c r="U378" s="13"/>
      <c r="V378" s="13"/>
      <c r="W378" s="13"/>
      <c r="X378" s="13"/>
      <c r="Y378" s="13"/>
      <c r="Z378" s="13"/>
      <c r="AA378" s="13"/>
      <c r="AB378" s="13"/>
      <c r="AC378" s="13"/>
      <c r="AD378" s="13"/>
      <c r="AE378" s="13"/>
      <c r="AT378" s="231" t="s">
        <v>121</v>
      </c>
      <c r="AU378" s="231" t="s">
        <v>81</v>
      </c>
      <c r="AV378" s="13" t="s">
        <v>113</v>
      </c>
      <c r="AW378" s="13" t="s">
        <v>34</v>
      </c>
      <c r="AX378" s="13" t="s">
        <v>81</v>
      </c>
      <c r="AY378" s="231" t="s">
        <v>114</v>
      </c>
    </row>
    <row r="379" s="2" customFormat="1" ht="49.05" customHeight="1">
      <c r="A379" s="38"/>
      <c r="B379" s="39"/>
      <c r="C379" s="196" t="s">
        <v>747</v>
      </c>
      <c r="D379" s="196" t="s">
        <v>115</v>
      </c>
      <c r="E379" s="197" t="s">
        <v>748</v>
      </c>
      <c r="F379" s="198" t="s">
        <v>749</v>
      </c>
      <c r="G379" s="199" t="s">
        <v>118</v>
      </c>
      <c r="H379" s="200">
        <v>2</v>
      </c>
      <c r="I379" s="201"/>
      <c r="J379" s="202">
        <f>ROUND(I379*H379,2)</f>
        <v>0</v>
      </c>
      <c r="K379" s="198" t="s">
        <v>119</v>
      </c>
      <c r="L379" s="44"/>
      <c r="M379" s="203" t="s">
        <v>21</v>
      </c>
      <c r="N379" s="204" t="s">
        <v>44</v>
      </c>
      <c r="O379" s="84"/>
      <c r="P379" s="205">
        <f>O379*H379</f>
        <v>0</v>
      </c>
      <c r="Q379" s="205">
        <v>0</v>
      </c>
      <c r="R379" s="205">
        <f>Q379*H379</f>
        <v>0</v>
      </c>
      <c r="S379" s="205">
        <v>0</v>
      </c>
      <c r="T379" s="206">
        <f>S379*H379</f>
        <v>0</v>
      </c>
      <c r="U379" s="38"/>
      <c r="V379" s="38"/>
      <c r="W379" s="38"/>
      <c r="X379" s="38"/>
      <c r="Y379" s="38"/>
      <c r="Z379" s="38"/>
      <c r="AA379" s="38"/>
      <c r="AB379" s="38"/>
      <c r="AC379" s="38"/>
      <c r="AD379" s="38"/>
      <c r="AE379" s="38"/>
      <c r="AR379" s="207" t="s">
        <v>113</v>
      </c>
      <c r="AT379" s="207" t="s">
        <v>115</v>
      </c>
      <c r="AU379" s="207" t="s">
        <v>81</v>
      </c>
      <c r="AY379" s="17" t="s">
        <v>114</v>
      </c>
      <c r="BE379" s="208">
        <f>IF(N379="základní",J379,0)</f>
        <v>0</v>
      </c>
      <c r="BF379" s="208">
        <f>IF(N379="snížená",J379,0)</f>
        <v>0</v>
      </c>
      <c r="BG379" s="208">
        <f>IF(N379="zákl. přenesená",J379,0)</f>
        <v>0</v>
      </c>
      <c r="BH379" s="208">
        <f>IF(N379="sníž. přenesená",J379,0)</f>
        <v>0</v>
      </c>
      <c r="BI379" s="208">
        <f>IF(N379="nulová",J379,0)</f>
        <v>0</v>
      </c>
      <c r="BJ379" s="17" t="s">
        <v>81</v>
      </c>
      <c r="BK379" s="208">
        <f>ROUND(I379*H379,2)</f>
        <v>0</v>
      </c>
      <c r="BL379" s="17" t="s">
        <v>113</v>
      </c>
      <c r="BM379" s="207" t="s">
        <v>750</v>
      </c>
    </row>
    <row r="380" s="12" customFormat="1">
      <c r="A380" s="12"/>
      <c r="B380" s="209"/>
      <c r="C380" s="210"/>
      <c r="D380" s="211" t="s">
        <v>121</v>
      </c>
      <c r="E380" s="212" t="s">
        <v>21</v>
      </c>
      <c r="F380" s="213" t="s">
        <v>751</v>
      </c>
      <c r="G380" s="210"/>
      <c r="H380" s="214">
        <v>2</v>
      </c>
      <c r="I380" s="215"/>
      <c r="J380" s="210"/>
      <c r="K380" s="210"/>
      <c r="L380" s="216"/>
      <c r="M380" s="217"/>
      <c r="N380" s="218"/>
      <c r="O380" s="218"/>
      <c r="P380" s="218"/>
      <c r="Q380" s="218"/>
      <c r="R380" s="218"/>
      <c r="S380" s="218"/>
      <c r="T380" s="219"/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T380" s="220" t="s">
        <v>121</v>
      </c>
      <c r="AU380" s="220" t="s">
        <v>81</v>
      </c>
      <c r="AV380" s="12" t="s">
        <v>83</v>
      </c>
      <c r="AW380" s="12" t="s">
        <v>34</v>
      </c>
      <c r="AX380" s="12" t="s">
        <v>73</v>
      </c>
      <c r="AY380" s="220" t="s">
        <v>114</v>
      </c>
    </row>
    <row r="381" s="13" customFormat="1">
      <c r="A381" s="13"/>
      <c r="B381" s="221"/>
      <c r="C381" s="222"/>
      <c r="D381" s="211" t="s">
        <v>121</v>
      </c>
      <c r="E381" s="223" t="s">
        <v>21</v>
      </c>
      <c r="F381" s="224" t="s">
        <v>124</v>
      </c>
      <c r="G381" s="222"/>
      <c r="H381" s="225">
        <v>2</v>
      </c>
      <c r="I381" s="226"/>
      <c r="J381" s="222"/>
      <c r="K381" s="222"/>
      <c r="L381" s="227"/>
      <c r="M381" s="228"/>
      <c r="N381" s="229"/>
      <c r="O381" s="229"/>
      <c r="P381" s="229"/>
      <c r="Q381" s="229"/>
      <c r="R381" s="229"/>
      <c r="S381" s="229"/>
      <c r="T381" s="230"/>
      <c r="U381" s="13"/>
      <c r="V381" s="13"/>
      <c r="W381" s="13"/>
      <c r="X381" s="13"/>
      <c r="Y381" s="13"/>
      <c r="Z381" s="13"/>
      <c r="AA381" s="13"/>
      <c r="AB381" s="13"/>
      <c r="AC381" s="13"/>
      <c r="AD381" s="13"/>
      <c r="AE381" s="13"/>
      <c r="AT381" s="231" t="s">
        <v>121</v>
      </c>
      <c r="AU381" s="231" t="s">
        <v>81</v>
      </c>
      <c r="AV381" s="13" t="s">
        <v>113</v>
      </c>
      <c r="AW381" s="13" t="s">
        <v>34</v>
      </c>
      <c r="AX381" s="13" t="s">
        <v>81</v>
      </c>
      <c r="AY381" s="231" t="s">
        <v>114</v>
      </c>
    </row>
    <row r="382" s="2" customFormat="1" ht="16.5" customHeight="1">
      <c r="A382" s="38"/>
      <c r="B382" s="39"/>
      <c r="C382" s="196" t="s">
        <v>752</v>
      </c>
      <c r="D382" s="196" t="s">
        <v>115</v>
      </c>
      <c r="E382" s="197" t="s">
        <v>753</v>
      </c>
      <c r="F382" s="198" t="s">
        <v>754</v>
      </c>
      <c r="G382" s="199" t="s">
        <v>118</v>
      </c>
      <c r="H382" s="200">
        <v>1</v>
      </c>
      <c r="I382" s="201"/>
      <c r="J382" s="202">
        <f>ROUND(I382*H382,2)</f>
        <v>0</v>
      </c>
      <c r="K382" s="198" t="s">
        <v>119</v>
      </c>
      <c r="L382" s="44"/>
      <c r="M382" s="203" t="s">
        <v>21</v>
      </c>
      <c r="N382" s="204" t="s">
        <v>44</v>
      </c>
      <c r="O382" s="84"/>
      <c r="P382" s="205">
        <f>O382*H382</f>
        <v>0</v>
      </c>
      <c r="Q382" s="205">
        <v>0</v>
      </c>
      <c r="R382" s="205">
        <f>Q382*H382</f>
        <v>0</v>
      </c>
      <c r="S382" s="205">
        <v>0</v>
      </c>
      <c r="T382" s="206">
        <f>S382*H382</f>
        <v>0</v>
      </c>
      <c r="U382" s="38"/>
      <c r="V382" s="38"/>
      <c r="W382" s="38"/>
      <c r="X382" s="38"/>
      <c r="Y382" s="38"/>
      <c r="Z382" s="38"/>
      <c r="AA382" s="38"/>
      <c r="AB382" s="38"/>
      <c r="AC382" s="38"/>
      <c r="AD382" s="38"/>
      <c r="AE382" s="38"/>
      <c r="AR382" s="207" t="s">
        <v>113</v>
      </c>
      <c r="AT382" s="207" t="s">
        <v>115</v>
      </c>
      <c r="AU382" s="207" t="s">
        <v>81</v>
      </c>
      <c r="AY382" s="17" t="s">
        <v>114</v>
      </c>
      <c r="BE382" s="208">
        <f>IF(N382="základní",J382,0)</f>
        <v>0</v>
      </c>
      <c r="BF382" s="208">
        <f>IF(N382="snížená",J382,0)</f>
        <v>0</v>
      </c>
      <c r="BG382" s="208">
        <f>IF(N382="zákl. přenesená",J382,0)</f>
        <v>0</v>
      </c>
      <c r="BH382" s="208">
        <f>IF(N382="sníž. přenesená",J382,0)</f>
        <v>0</v>
      </c>
      <c r="BI382" s="208">
        <f>IF(N382="nulová",J382,0)</f>
        <v>0</v>
      </c>
      <c r="BJ382" s="17" t="s">
        <v>81</v>
      </c>
      <c r="BK382" s="208">
        <f>ROUND(I382*H382,2)</f>
        <v>0</v>
      </c>
      <c r="BL382" s="17" t="s">
        <v>113</v>
      </c>
      <c r="BM382" s="207" t="s">
        <v>755</v>
      </c>
    </row>
    <row r="383" s="2" customFormat="1" ht="24.15" customHeight="1">
      <c r="A383" s="38"/>
      <c r="B383" s="39"/>
      <c r="C383" s="196" t="s">
        <v>756</v>
      </c>
      <c r="D383" s="196" t="s">
        <v>115</v>
      </c>
      <c r="E383" s="197" t="s">
        <v>757</v>
      </c>
      <c r="F383" s="198" t="s">
        <v>758</v>
      </c>
      <c r="G383" s="199" t="s">
        <v>759</v>
      </c>
      <c r="H383" s="200">
        <v>1400</v>
      </c>
      <c r="I383" s="201"/>
      <c r="J383" s="202">
        <f>ROUND(I383*H383,2)</f>
        <v>0</v>
      </c>
      <c r="K383" s="198" t="s">
        <v>119</v>
      </c>
      <c r="L383" s="44"/>
      <c r="M383" s="203" t="s">
        <v>21</v>
      </c>
      <c r="N383" s="204" t="s">
        <v>44</v>
      </c>
      <c r="O383" s="84"/>
      <c r="P383" s="205">
        <f>O383*H383</f>
        <v>0</v>
      </c>
      <c r="Q383" s="205">
        <v>0</v>
      </c>
      <c r="R383" s="205">
        <f>Q383*H383</f>
        <v>0</v>
      </c>
      <c r="S383" s="205">
        <v>0</v>
      </c>
      <c r="T383" s="206">
        <f>S383*H383</f>
        <v>0</v>
      </c>
      <c r="U383" s="38"/>
      <c r="V383" s="38"/>
      <c r="W383" s="38"/>
      <c r="X383" s="38"/>
      <c r="Y383" s="38"/>
      <c r="Z383" s="38"/>
      <c r="AA383" s="38"/>
      <c r="AB383" s="38"/>
      <c r="AC383" s="38"/>
      <c r="AD383" s="38"/>
      <c r="AE383" s="38"/>
      <c r="AR383" s="207" t="s">
        <v>760</v>
      </c>
      <c r="AT383" s="207" t="s">
        <v>115</v>
      </c>
      <c r="AU383" s="207" t="s">
        <v>81</v>
      </c>
      <c r="AY383" s="17" t="s">
        <v>114</v>
      </c>
      <c r="BE383" s="208">
        <f>IF(N383="základní",J383,0)</f>
        <v>0</v>
      </c>
      <c r="BF383" s="208">
        <f>IF(N383="snížená",J383,0)</f>
        <v>0</v>
      </c>
      <c r="BG383" s="208">
        <f>IF(N383="zákl. přenesená",J383,0)</f>
        <v>0</v>
      </c>
      <c r="BH383" s="208">
        <f>IF(N383="sníž. přenesená",J383,0)</f>
        <v>0</v>
      </c>
      <c r="BI383" s="208">
        <f>IF(N383="nulová",J383,0)</f>
        <v>0</v>
      </c>
      <c r="BJ383" s="17" t="s">
        <v>81</v>
      </c>
      <c r="BK383" s="208">
        <f>ROUND(I383*H383,2)</f>
        <v>0</v>
      </c>
      <c r="BL383" s="17" t="s">
        <v>760</v>
      </c>
      <c r="BM383" s="207" t="s">
        <v>761</v>
      </c>
    </row>
    <row r="384" s="2" customFormat="1" ht="24.15" customHeight="1">
      <c r="A384" s="38"/>
      <c r="B384" s="39"/>
      <c r="C384" s="196" t="s">
        <v>762</v>
      </c>
      <c r="D384" s="196" t="s">
        <v>115</v>
      </c>
      <c r="E384" s="197" t="s">
        <v>763</v>
      </c>
      <c r="F384" s="198" t="s">
        <v>764</v>
      </c>
      <c r="G384" s="199" t="s">
        <v>759</v>
      </c>
      <c r="H384" s="200">
        <v>10</v>
      </c>
      <c r="I384" s="201"/>
      <c r="J384" s="202">
        <f>ROUND(I384*H384,2)</f>
        <v>0</v>
      </c>
      <c r="K384" s="198" t="s">
        <v>21</v>
      </c>
      <c r="L384" s="44"/>
      <c r="M384" s="203" t="s">
        <v>21</v>
      </c>
      <c r="N384" s="204" t="s">
        <v>44</v>
      </c>
      <c r="O384" s="84"/>
      <c r="P384" s="205">
        <f>O384*H384</f>
        <v>0</v>
      </c>
      <c r="Q384" s="205">
        <v>0</v>
      </c>
      <c r="R384" s="205">
        <f>Q384*H384</f>
        <v>0</v>
      </c>
      <c r="S384" s="205">
        <v>0</v>
      </c>
      <c r="T384" s="206">
        <f>S384*H384</f>
        <v>0</v>
      </c>
      <c r="U384" s="38"/>
      <c r="V384" s="38"/>
      <c r="W384" s="38"/>
      <c r="X384" s="38"/>
      <c r="Y384" s="38"/>
      <c r="Z384" s="38"/>
      <c r="AA384" s="38"/>
      <c r="AB384" s="38"/>
      <c r="AC384" s="38"/>
      <c r="AD384" s="38"/>
      <c r="AE384" s="38"/>
      <c r="AR384" s="207" t="s">
        <v>760</v>
      </c>
      <c r="AT384" s="207" t="s">
        <v>115</v>
      </c>
      <c r="AU384" s="207" t="s">
        <v>81</v>
      </c>
      <c r="AY384" s="17" t="s">
        <v>114</v>
      </c>
      <c r="BE384" s="208">
        <f>IF(N384="základní",J384,0)</f>
        <v>0</v>
      </c>
      <c r="BF384" s="208">
        <f>IF(N384="snížená",J384,0)</f>
        <v>0</v>
      </c>
      <c r="BG384" s="208">
        <f>IF(N384="zákl. přenesená",J384,0)</f>
        <v>0</v>
      </c>
      <c r="BH384" s="208">
        <f>IF(N384="sníž. přenesená",J384,0)</f>
        <v>0</v>
      </c>
      <c r="BI384" s="208">
        <f>IF(N384="nulová",J384,0)</f>
        <v>0</v>
      </c>
      <c r="BJ384" s="17" t="s">
        <v>81</v>
      </c>
      <c r="BK384" s="208">
        <f>ROUND(I384*H384,2)</f>
        <v>0</v>
      </c>
      <c r="BL384" s="17" t="s">
        <v>760</v>
      </c>
      <c r="BM384" s="207" t="s">
        <v>765</v>
      </c>
    </row>
    <row r="385" s="2" customFormat="1" ht="16.5" customHeight="1">
      <c r="A385" s="38"/>
      <c r="B385" s="39"/>
      <c r="C385" s="232" t="s">
        <v>766</v>
      </c>
      <c r="D385" s="232" t="s">
        <v>767</v>
      </c>
      <c r="E385" s="233" t="s">
        <v>768</v>
      </c>
      <c r="F385" s="234" t="s">
        <v>769</v>
      </c>
      <c r="G385" s="235" t="s">
        <v>118</v>
      </c>
      <c r="H385" s="236">
        <v>50</v>
      </c>
      <c r="I385" s="237"/>
      <c r="J385" s="238">
        <f>ROUND(I385*H385,2)</f>
        <v>0</v>
      </c>
      <c r="K385" s="234" t="s">
        <v>119</v>
      </c>
      <c r="L385" s="239"/>
      <c r="M385" s="240" t="s">
        <v>21</v>
      </c>
      <c r="N385" s="241" t="s">
        <v>44</v>
      </c>
      <c r="O385" s="84"/>
      <c r="P385" s="205">
        <f>O385*H385</f>
        <v>0</v>
      </c>
      <c r="Q385" s="205">
        <v>0</v>
      </c>
      <c r="R385" s="205">
        <f>Q385*H385</f>
        <v>0</v>
      </c>
      <c r="S385" s="205">
        <v>0</v>
      </c>
      <c r="T385" s="206">
        <f>S385*H385</f>
        <v>0</v>
      </c>
      <c r="U385" s="38"/>
      <c r="V385" s="38"/>
      <c r="W385" s="38"/>
      <c r="X385" s="38"/>
      <c r="Y385" s="38"/>
      <c r="Z385" s="38"/>
      <c r="AA385" s="38"/>
      <c r="AB385" s="38"/>
      <c r="AC385" s="38"/>
      <c r="AD385" s="38"/>
      <c r="AE385" s="38"/>
      <c r="AR385" s="207" t="s">
        <v>731</v>
      </c>
      <c r="AT385" s="207" t="s">
        <v>767</v>
      </c>
      <c r="AU385" s="207" t="s">
        <v>81</v>
      </c>
      <c r="AY385" s="17" t="s">
        <v>114</v>
      </c>
      <c r="BE385" s="208">
        <f>IF(N385="základní",J385,0)</f>
        <v>0</v>
      </c>
      <c r="BF385" s="208">
        <f>IF(N385="snížená",J385,0)</f>
        <v>0</v>
      </c>
      <c r="BG385" s="208">
        <f>IF(N385="zákl. přenesená",J385,0)</f>
        <v>0</v>
      </c>
      <c r="BH385" s="208">
        <f>IF(N385="sníž. přenesená",J385,0)</f>
        <v>0</v>
      </c>
      <c r="BI385" s="208">
        <f>IF(N385="nulová",J385,0)</f>
        <v>0</v>
      </c>
      <c r="BJ385" s="17" t="s">
        <v>81</v>
      </c>
      <c r="BK385" s="208">
        <f>ROUND(I385*H385,2)</f>
        <v>0</v>
      </c>
      <c r="BL385" s="17" t="s">
        <v>731</v>
      </c>
      <c r="BM385" s="207" t="s">
        <v>770</v>
      </c>
    </row>
    <row r="386" s="2" customFormat="1" ht="16.5" customHeight="1">
      <c r="A386" s="38"/>
      <c r="B386" s="39"/>
      <c r="C386" s="232" t="s">
        <v>771</v>
      </c>
      <c r="D386" s="232" t="s">
        <v>767</v>
      </c>
      <c r="E386" s="233" t="s">
        <v>772</v>
      </c>
      <c r="F386" s="234" t="s">
        <v>773</v>
      </c>
      <c r="G386" s="235" t="s">
        <v>118</v>
      </c>
      <c r="H386" s="236">
        <v>80</v>
      </c>
      <c r="I386" s="237"/>
      <c r="J386" s="238">
        <f>ROUND(I386*H386,2)</f>
        <v>0</v>
      </c>
      <c r="K386" s="234" t="s">
        <v>119</v>
      </c>
      <c r="L386" s="239"/>
      <c r="M386" s="240" t="s">
        <v>21</v>
      </c>
      <c r="N386" s="241" t="s">
        <v>44</v>
      </c>
      <c r="O386" s="84"/>
      <c r="P386" s="205">
        <f>O386*H386</f>
        <v>0</v>
      </c>
      <c r="Q386" s="205">
        <v>0</v>
      </c>
      <c r="R386" s="205">
        <f>Q386*H386</f>
        <v>0</v>
      </c>
      <c r="S386" s="205">
        <v>0</v>
      </c>
      <c r="T386" s="206">
        <f>S386*H386</f>
        <v>0</v>
      </c>
      <c r="U386" s="38"/>
      <c r="V386" s="38"/>
      <c r="W386" s="38"/>
      <c r="X386" s="38"/>
      <c r="Y386" s="38"/>
      <c r="Z386" s="38"/>
      <c r="AA386" s="38"/>
      <c r="AB386" s="38"/>
      <c r="AC386" s="38"/>
      <c r="AD386" s="38"/>
      <c r="AE386" s="38"/>
      <c r="AR386" s="207" t="s">
        <v>731</v>
      </c>
      <c r="AT386" s="207" t="s">
        <v>767</v>
      </c>
      <c r="AU386" s="207" t="s">
        <v>81</v>
      </c>
      <c r="AY386" s="17" t="s">
        <v>114</v>
      </c>
      <c r="BE386" s="208">
        <f>IF(N386="základní",J386,0)</f>
        <v>0</v>
      </c>
      <c r="BF386" s="208">
        <f>IF(N386="snížená",J386,0)</f>
        <v>0</v>
      </c>
      <c r="BG386" s="208">
        <f>IF(N386="zákl. přenesená",J386,0)</f>
        <v>0</v>
      </c>
      <c r="BH386" s="208">
        <f>IF(N386="sníž. přenesená",J386,0)</f>
        <v>0</v>
      </c>
      <c r="BI386" s="208">
        <f>IF(N386="nulová",J386,0)</f>
        <v>0</v>
      </c>
      <c r="BJ386" s="17" t="s">
        <v>81</v>
      </c>
      <c r="BK386" s="208">
        <f>ROUND(I386*H386,2)</f>
        <v>0</v>
      </c>
      <c r="BL386" s="17" t="s">
        <v>731</v>
      </c>
      <c r="BM386" s="207" t="s">
        <v>774</v>
      </c>
    </row>
    <row r="387" s="2" customFormat="1" ht="16.5" customHeight="1">
      <c r="A387" s="38"/>
      <c r="B387" s="39"/>
      <c r="C387" s="232" t="s">
        <v>775</v>
      </c>
      <c r="D387" s="232" t="s">
        <v>767</v>
      </c>
      <c r="E387" s="233" t="s">
        <v>776</v>
      </c>
      <c r="F387" s="234" t="s">
        <v>777</v>
      </c>
      <c r="G387" s="235" t="s">
        <v>118</v>
      </c>
      <c r="H387" s="236">
        <v>70</v>
      </c>
      <c r="I387" s="237"/>
      <c r="J387" s="238">
        <f>ROUND(I387*H387,2)</f>
        <v>0</v>
      </c>
      <c r="K387" s="234" t="s">
        <v>119</v>
      </c>
      <c r="L387" s="239"/>
      <c r="M387" s="240" t="s">
        <v>21</v>
      </c>
      <c r="N387" s="241" t="s">
        <v>44</v>
      </c>
      <c r="O387" s="84"/>
      <c r="P387" s="205">
        <f>O387*H387</f>
        <v>0</v>
      </c>
      <c r="Q387" s="205">
        <v>0</v>
      </c>
      <c r="R387" s="205">
        <f>Q387*H387</f>
        <v>0</v>
      </c>
      <c r="S387" s="205">
        <v>0</v>
      </c>
      <c r="T387" s="206">
        <f>S387*H387</f>
        <v>0</v>
      </c>
      <c r="U387" s="38"/>
      <c r="V387" s="38"/>
      <c r="W387" s="38"/>
      <c r="X387" s="38"/>
      <c r="Y387" s="38"/>
      <c r="Z387" s="38"/>
      <c r="AA387" s="38"/>
      <c r="AB387" s="38"/>
      <c r="AC387" s="38"/>
      <c r="AD387" s="38"/>
      <c r="AE387" s="38"/>
      <c r="AR387" s="207" t="s">
        <v>731</v>
      </c>
      <c r="AT387" s="207" t="s">
        <v>767</v>
      </c>
      <c r="AU387" s="207" t="s">
        <v>81</v>
      </c>
      <c r="AY387" s="17" t="s">
        <v>114</v>
      </c>
      <c r="BE387" s="208">
        <f>IF(N387="základní",J387,0)</f>
        <v>0</v>
      </c>
      <c r="BF387" s="208">
        <f>IF(N387="snížená",J387,0)</f>
        <v>0</v>
      </c>
      <c r="BG387" s="208">
        <f>IF(N387="zákl. přenesená",J387,0)</f>
        <v>0</v>
      </c>
      <c r="BH387" s="208">
        <f>IF(N387="sníž. přenesená",J387,0)</f>
        <v>0</v>
      </c>
      <c r="BI387" s="208">
        <f>IF(N387="nulová",J387,0)</f>
        <v>0</v>
      </c>
      <c r="BJ387" s="17" t="s">
        <v>81</v>
      </c>
      <c r="BK387" s="208">
        <f>ROUND(I387*H387,2)</f>
        <v>0</v>
      </c>
      <c r="BL387" s="17" t="s">
        <v>731</v>
      </c>
      <c r="BM387" s="207" t="s">
        <v>778</v>
      </c>
    </row>
    <row r="388" s="2" customFormat="1" ht="16.5" customHeight="1">
      <c r="A388" s="38"/>
      <c r="B388" s="39"/>
      <c r="C388" s="232" t="s">
        <v>779</v>
      </c>
      <c r="D388" s="232" t="s">
        <v>767</v>
      </c>
      <c r="E388" s="233" t="s">
        <v>780</v>
      </c>
      <c r="F388" s="234" t="s">
        <v>781</v>
      </c>
      <c r="G388" s="235" t="s">
        <v>118</v>
      </c>
      <c r="H388" s="236">
        <v>25</v>
      </c>
      <c r="I388" s="237"/>
      <c r="J388" s="238">
        <f>ROUND(I388*H388,2)</f>
        <v>0</v>
      </c>
      <c r="K388" s="234" t="s">
        <v>119</v>
      </c>
      <c r="L388" s="239"/>
      <c r="M388" s="242" t="s">
        <v>21</v>
      </c>
      <c r="N388" s="243" t="s">
        <v>44</v>
      </c>
      <c r="O388" s="244"/>
      <c r="P388" s="245">
        <f>O388*H388</f>
        <v>0</v>
      </c>
      <c r="Q388" s="245">
        <v>0</v>
      </c>
      <c r="R388" s="245">
        <f>Q388*H388</f>
        <v>0</v>
      </c>
      <c r="S388" s="245">
        <v>0</v>
      </c>
      <c r="T388" s="246">
        <f>S388*H388</f>
        <v>0</v>
      </c>
      <c r="U388" s="38"/>
      <c r="V388" s="38"/>
      <c r="W388" s="38"/>
      <c r="X388" s="38"/>
      <c r="Y388" s="38"/>
      <c r="Z388" s="38"/>
      <c r="AA388" s="38"/>
      <c r="AB388" s="38"/>
      <c r="AC388" s="38"/>
      <c r="AD388" s="38"/>
      <c r="AE388" s="38"/>
      <c r="AR388" s="207" t="s">
        <v>731</v>
      </c>
      <c r="AT388" s="207" t="s">
        <v>767</v>
      </c>
      <c r="AU388" s="207" t="s">
        <v>81</v>
      </c>
      <c r="AY388" s="17" t="s">
        <v>114</v>
      </c>
      <c r="BE388" s="208">
        <f>IF(N388="základní",J388,0)</f>
        <v>0</v>
      </c>
      <c r="BF388" s="208">
        <f>IF(N388="snížená",J388,0)</f>
        <v>0</v>
      </c>
      <c r="BG388" s="208">
        <f>IF(N388="zákl. přenesená",J388,0)</f>
        <v>0</v>
      </c>
      <c r="BH388" s="208">
        <f>IF(N388="sníž. přenesená",J388,0)</f>
        <v>0</v>
      </c>
      <c r="BI388" s="208">
        <f>IF(N388="nulová",J388,0)</f>
        <v>0</v>
      </c>
      <c r="BJ388" s="17" t="s">
        <v>81</v>
      </c>
      <c r="BK388" s="208">
        <f>ROUND(I388*H388,2)</f>
        <v>0</v>
      </c>
      <c r="BL388" s="17" t="s">
        <v>731</v>
      </c>
      <c r="BM388" s="207" t="s">
        <v>782</v>
      </c>
    </row>
    <row r="389" s="2" customFormat="1" ht="6.96" customHeight="1">
      <c r="A389" s="38"/>
      <c r="B389" s="59"/>
      <c r="C389" s="60"/>
      <c r="D389" s="60"/>
      <c r="E389" s="60"/>
      <c r="F389" s="60"/>
      <c r="G389" s="60"/>
      <c r="H389" s="60"/>
      <c r="I389" s="60"/>
      <c r="J389" s="60"/>
      <c r="K389" s="60"/>
      <c r="L389" s="44"/>
      <c r="M389" s="38"/>
      <c r="O389" s="38"/>
      <c r="P389" s="38"/>
      <c r="Q389" s="38"/>
      <c r="R389" s="38"/>
      <c r="S389" s="38"/>
      <c r="T389" s="38"/>
      <c r="U389" s="38"/>
      <c r="V389" s="38"/>
      <c r="W389" s="38"/>
      <c r="X389" s="38"/>
      <c r="Y389" s="38"/>
      <c r="Z389" s="38"/>
      <c r="AA389" s="38"/>
      <c r="AB389" s="38"/>
      <c r="AC389" s="38"/>
      <c r="AD389" s="38"/>
      <c r="AE389" s="38"/>
    </row>
  </sheetData>
  <sheetProtection sheet="1" autoFilter="0" formatColumns="0" formatRows="0" objects="1" scenarios="1" spinCount="100000" saltValue="X/U7x1/5V1eCylkMxw+aLNCXW5VVMT0vqV/L2qtprsw4NixvRUlGSavIVY000dVBGiS8jC/gddq8jzZSqiHGKA==" hashValue="Qiega2/+muCtMCixBOGJmlVjbCVFXEhzOkyDZ7vHo6BdUvxUEvoVHlLYs7/EXgWFATYHdlNeo+ZjmfiPSFwMRg==" algorithmName="SHA-512" password="CC35"/>
  <autoFilter ref="C79:K388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86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zakázky'!K6</f>
        <v>Údržba a oprava výměnných dílů zabezpečovacího a sdělovacího zařízení v obvodu SSZT OŘ OVA 2024 – SSZT Ostrava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783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1. 7. 2024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">
        <v>21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21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21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29</v>
      </c>
      <c r="J21" s="136" t="s">
        <v>21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27</v>
      </c>
      <c r="J23" s="136" t="s">
        <v>21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29</v>
      </c>
      <c r="J24" s="136" t="s">
        <v>21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ROUND((SUM(BE80:BE84)),  2)</f>
        <v>0</v>
      </c>
      <c r="G33" s="38"/>
      <c r="H33" s="38"/>
      <c r="I33" s="148">
        <v>0.20999999999999999</v>
      </c>
      <c r="J33" s="147">
        <f>ROUND(((SUM(BE80:BE84))*I33),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ROUND((SUM(BF80:BF84)),  2)</f>
        <v>0</v>
      </c>
      <c r="G34" s="38"/>
      <c r="H34" s="38"/>
      <c r="I34" s="148">
        <v>0.14999999999999999</v>
      </c>
      <c r="J34" s="147">
        <f>ROUND(((SUM(BF80:BF84))*I34),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ROUND((SUM(BG80:BG84)),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ROUND((SUM(BH80:BH84)),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ROUND((SUM(BI80:BI84)),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Údržba a oprava výměnných dílů zabezpečovacího a sdělovacího zařízení v obvodu SSZT OŘ OVA 2024 – SSZT Ostrava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PS 02 - Kalibrace a opravy měřících desek DISTA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Oblastní ředitelství Ostrava</v>
      </c>
      <c r="G52" s="40"/>
      <c r="H52" s="40"/>
      <c r="I52" s="32" t="s">
        <v>24</v>
      </c>
      <c r="J52" s="72" t="str">
        <f>IF(J12="","",J12)</f>
        <v>1. 7. 2024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32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Jana Kotasková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97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98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6.25" customHeight="1">
      <c r="A70" s="38"/>
      <c r="B70" s="39"/>
      <c r="C70" s="40"/>
      <c r="D70" s="40"/>
      <c r="E70" s="160" t="str">
        <f>E7</f>
        <v>Údržba a oprava výměnných dílů zabezpečovacího a sdělovacího zařízení v obvodu SSZT OŘ OVA 2024 – SSZT Ostrava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91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PS 02 - Kalibrace a opravy měřících desek DISTA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>Oblastní ředitelství Ostrava</v>
      </c>
      <c r="G74" s="40"/>
      <c r="H74" s="40"/>
      <c r="I74" s="32" t="s">
        <v>24</v>
      </c>
      <c r="J74" s="72" t="str">
        <f>IF(J12="","",J12)</f>
        <v>1. 7. 2024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>Správa železnic, státní organizace</v>
      </c>
      <c r="G76" s="40"/>
      <c r="H76" s="40"/>
      <c r="I76" s="32" t="s">
        <v>32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30</v>
      </c>
      <c r="D77" s="40"/>
      <c r="E77" s="40"/>
      <c r="F77" s="27" t="str">
        <f>IF(E18="","",E18)</f>
        <v>Vyplň údaj</v>
      </c>
      <c r="G77" s="40"/>
      <c r="H77" s="40"/>
      <c r="I77" s="32" t="s">
        <v>35</v>
      </c>
      <c r="J77" s="36" t="str">
        <f>E24</f>
        <v>Jana Kotasková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99</v>
      </c>
      <c r="D79" s="174" t="s">
        <v>58</v>
      </c>
      <c r="E79" s="174" t="s">
        <v>54</v>
      </c>
      <c r="F79" s="174" t="s">
        <v>55</v>
      </c>
      <c r="G79" s="174" t="s">
        <v>100</v>
      </c>
      <c r="H79" s="174" t="s">
        <v>101</v>
      </c>
      <c r="I79" s="174" t="s">
        <v>102</v>
      </c>
      <c r="J79" s="174" t="s">
        <v>95</v>
      </c>
      <c r="K79" s="175" t="s">
        <v>103</v>
      </c>
      <c r="L79" s="176"/>
      <c r="M79" s="92" t="s">
        <v>21</v>
      </c>
      <c r="N79" s="93" t="s">
        <v>43</v>
      </c>
      <c r="O79" s="93" t="s">
        <v>104</v>
      </c>
      <c r="P79" s="93" t="s">
        <v>105</v>
      </c>
      <c r="Q79" s="93" t="s">
        <v>106</v>
      </c>
      <c r="R79" s="93" t="s">
        <v>107</v>
      </c>
      <c r="S79" s="93" t="s">
        <v>108</v>
      </c>
      <c r="T79" s="94" t="s">
        <v>109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110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96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72</v>
      </c>
      <c r="E81" s="185" t="s">
        <v>111</v>
      </c>
      <c r="F81" s="185" t="s">
        <v>112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SUM(P82:P84)</f>
        <v>0</v>
      </c>
      <c r="Q81" s="190"/>
      <c r="R81" s="191">
        <f>SUM(R82:R84)</f>
        <v>0</v>
      </c>
      <c r="S81" s="190"/>
      <c r="T81" s="192">
        <f>SUM(T82:T84)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113</v>
      </c>
      <c r="AT81" s="194" t="s">
        <v>72</v>
      </c>
      <c r="AU81" s="194" t="s">
        <v>73</v>
      </c>
      <c r="AY81" s="193" t="s">
        <v>114</v>
      </c>
      <c r="BK81" s="195">
        <f>SUM(BK82:BK84)</f>
        <v>0</v>
      </c>
    </row>
    <row r="82" s="2" customFormat="1" ht="24.15" customHeight="1">
      <c r="A82" s="38"/>
      <c r="B82" s="39"/>
      <c r="C82" s="196" t="s">
        <v>81</v>
      </c>
      <c r="D82" s="196" t="s">
        <v>115</v>
      </c>
      <c r="E82" s="197" t="s">
        <v>784</v>
      </c>
      <c r="F82" s="198" t="s">
        <v>785</v>
      </c>
      <c r="G82" s="199" t="s">
        <v>118</v>
      </c>
      <c r="H82" s="200">
        <v>90</v>
      </c>
      <c r="I82" s="201"/>
      <c r="J82" s="202">
        <f>ROUND(I82*H82,2)</f>
        <v>0</v>
      </c>
      <c r="K82" s="198" t="s">
        <v>119</v>
      </c>
      <c r="L82" s="44"/>
      <c r="M82" s="203" t="s">
        <v>21</v>
      </c>
      <c r="N82" s="204" t="s">
        <v>44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113</v>
      </c>
      <c r="AT82" s="207" t="s">
        <v>115</v>
      </c>
      <c r="AU82" s="207" t="s">
        <v>81</v>
      </c>
      <c r="AY82" s="17" t="s">
        <v>114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81</v>
      </c>
      <c r="BK82" s="208">
        <f>ROUND(I82*H82,2)</f>
        <v>0</v>
      </c>
      <c r="BL82" s="17" t="s">
        <v>113</v>
      </c>
      <c r="BM82" s="207" t="s">
        <v>786</v>
      </c>
    </row>
    <row r="83" s="2" customFormat="1" ht="24.15" customHeight="1">
      <c r="A83" s="38"/>
      <c r="B83" s="39"/>
      <c r="C83" s="196" t="s">
        <v>83</v>
      </c>
      <c r="D83" s="196" t="s">
        <v>115</v>
      </c>
      <c r="E83" s="197" t="s">
        <v>787</v>
      </c>
      <c r="F83" s="198" t="s">
        <v>788</v>
      </c>
      <c r="G83" s="199" t="s">
        <v>118</v>
      </c>
      <c r="H83" s="200">
        <v>408</v>
      </c>
      <c r="I83" s="201"/>
      <c r="J83" s="202">
        <f>ROUND(I83*H83,2)</f>
        <v>0</v>
      </c>
      <c r="K83" s="198" t="s">
        <v>119</v>
      </c>
      <c r="L83" s="44"/>
      <c r="M83" s="203" t="s">
        <v>21</v>
      </c>
      <c r="N83" s="204" t="s">
        <v>44</v>
      </c>
      <c r="O83" s="84"/>
      <c r="P83" s="205">
        <f>O83*H83</f>
        <v>0</v>
      </c>
      <c r="Q83" s="205">
        <v>0</v>
      </c>
      <c r="R83" s="205">
        <f>Q83*H83</f>
        <v>0</v>
      </c>
      <c r="S83" s="205">
        <v>0</v>
      </c>
      <c r="T83" s="206">
        <f>S83*H83</f>
        <v>0</v>
      </c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  <c r="AR83" s="207" t="s">
        <v>113</v>
      </c>
      <c r="AT83" s="207" t="s">
        <v>115</v>
      </c>
      <c r="AU83" s="207" t="s">
        <v>81</v>
      </c>
      <c r="AY83" s="17" t="s">
        <v>114</v>
      </c>
      <c r="BE83" s="208">
        <f>IF(N83="základní",J83,0)</f>
        <v>0</v>
      </c>
      <c r="BF83" s="208">
        <f>IF(N83="snížená",J83,0)</f>
        <v>0</v>
      </c>
      <c r="BG83" s="208">
        <f>IF(N83="zákl. přenesená",J83,0)</f>
        <v>0</v>
      </c>
      <c r="BH83" s="208">
        <f>IF(N83="sníž. přenesená",J83,0)</f>
        <v>0</v>
      </c>
      <c r="BI83" s="208">
        <f>IF(N83="nulová",J83,0)</f>
        <v>0</v>
      </c>
      <c r="BJ83" s="17" t="s">
        <v>81</v>
      </c>
      <c r="BK83" s="208">
        <f>ROUND(I83*H83,2)</f>
        <v>0</v>
      </c>
      <c r="BL83" s="17" t="s">
        <v>113</v>
      </c>
      <c r="BM83" s="207" t="s">
        <v>789</v>
      </c>
    </row>
    <row r="84" s="2" customFormat="1" ht="24.15" customHeight="1">
      <c r="A84" s="38"/>
      <c r="B84" s="39"/>
      <c r="C84" s="196" t="s">
        <v>129</v>
      </c>
      <c r="D84" s="196" t="s">
        <v>115</v>
      </c>
      <c r="E84" s="197" t="s">
        <v>757</v>
      </c>
      <c r="F84" s="198" t="s">
        <v>758</v>
      </c>
      <c r="G84" s="199" t="s">
        <v>759</v>
      </c>
      <c r="H84" s="200">
        <v>50</v>
      </c>
      <c r="I84" s="201"/>
      <c r="J84" s="202">
        <f>ROUND(I84*H84,2)</f>
        <v>0</v>
      </c>
      <c r="K84" s="198" t="s">
        <v>119</v>
      </c>
      <c r="L84" s="44"/>
      <c r="M84" s="247" t="s">
        <v>21</v>
      </c>
      <c r="N84" s="248" t="s">
        <v>44</v>
      </c>
      <c r="O84" s="244"/>
      <c r="P84" s="245">
        <f>O84*H84</f>
        <v>0</v>
      </c>
      <c r="Q84" s="245">
        <v>0</v>
      </c>
      <c r="R84" s="245">
        <f>Q84*H84</f>
        <v>0</v>
      </c>
      <c r="S84" s="245">
        <v>0</v>
      </c>
      <c r="T84" s="246">
        <f>S84*H84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R84" s="207" t="s">
        <v>760</v>
      </c>
      <c r="AT84" s="207" t="s">
        <v>115</v>
      </c>
      <c r="AU84" s="207" t="s">
        <v>81</v>
      </c>
      <c r="AY84" s="17" t="s">
        <v>114</v>
      </c>
      <c r="BE84" s="208">
        <f>IF(N84="základní",J84,0)</f>
        <v>0</v>
      </c>
      <c r="BF84" s="208">
        <f>IF(N84="snížená",J84,0)</f>
        <v>0</v>
      </c>
      <c r="BG84" s="208">
        <f>IF(N84="zákl. přenesená",J84,0)</f>
        <v>0</v>
      </c>
      <c r="BH84" s="208">
        <f>IF(N84="sníž. přenesená",J84,0)</f>
        <v>0</v>
      </c>
      <c r="BI84" s="208">
        <f>IF(N84="nulová",J84,0)</f>
        <v>0</v>
      </c>
      <c r="BJ84" s="17" t="s">
        <v>81</v>
      </c>
      <c r="BK84" s="208">
        <f>ROUND(I84*H84,2)</f>
        <v>0</v>
      </c>
      <c r="BL84" s="17" t="s">
        <v>760</v>
      </c>
      <c r="BM84" s="207" t="s">
        <v>790</v>
      </c>
    </row>
    <row r="85" s="2" customFormat="1" ht="6.96" customHeight="1">
      <c r="A85" s="38"/>
      <c r="B85" s="59"/>
      <c r="C85" s="60"/>
      <c r="D85" s="60"/>
      <c r="E85" s="60"/>
      <c r="F85" s="60"/>
      <c r="G85" s="60"/>
      <c r="H85" s="60"/>
      <c r="I85" s="60"/>
      <c r="J85" s="60"/>
      <c r="K85" s="60"/>
      <c r="L85" s="44"/>
      <c r="M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</sheetData>
  <sheetProtection sheet="1" autoFilter="0" formatColumns="0" formatRows="0" objects="1" scenarios="1" spinCount="100000" saltValue="SoHtuqR2R9tgvRU5yORv7UfY55dDWbXnU9SapxO7Ej9J8txX1jCmP/gfYtXDhLRZ/7Ifbc/0EWqMWDfFkDpXGQ==" hashValue="WxsGuE7XzOmCl64U8FBc3f6FB5ldh3wzlNH2Zy276V3HQp8BzoG0VEsqfE5NdtW665nC9xIi6pUJ9ryMjUk53w==" algorithmName="SHA-512" password="CC35"/>
  <autoFilter ref="C79:K8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s="1" customFormat="1" ht="6.96" customHeight="1">
      <c r="B3" s="128"/>
      <c r="C3" s="129"/>
      <c r="D3" s="129"/>
      <c r="E3" s="129"/>
      <c r="F3" s="129"/>
      <c r="G3" s="129"/>
      <c r="H3" s="129"/>
      <c r="I3" s="129"/>
      <c r="J3" s="129"/>
      <c r="K3" s="129"/>
      <c r="L3" s="20"/>
      <c r="AT3" s="17" t="s">
        <v>83</v>
      </c>
    </row>
    <row r="4" s="1" customFormat="1" ht="24.96" customHeight="1">
      <c r="B4" s="20"/>
      <c r="D4" s="130" t="s">
        <v>90</v>
      </c>
      <c r="L4" s="20"/>
      <c r="M4" s="13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32" t="s">
        <v>16</v>
      </c>
      <c r="L6" s="20"/>
    </row>
    <row r="7" s="1" customFormat="1" ht="26.25" customHeight="1">
      <c r="B7" s="20"/>
      <c r="E7" s="133" t="str">
        <f>'Rekapitulace zakázky'!K6</f>
        <v>Údržba a oprava výměnných dílů zabezpečovacího a sdělovacího zařízení v obvodu SSZT OŘ OVA 2024 – SSZT Ostrava</v>
      </c>
      <c r="F7" s="132"/>
      <c r="G7" s="132"/>
      <c r="H7" s="132"/>
      <c r="L7" s="20"/>
    </row>
    <row r="8" s="2" customFormat="1" ht="12" customHeight="1">
      <c r="A8" s="38"/>
      <c r="B8" s="44"/>
      <c r="C8" s="38"/>
      <c r="D8" s="132" t="s">
        <v>91</v>
      </c>
      <c r="E8" s="38"/>
      <c r="F8" s="38"/>
      <c r="G8" s="38"/>
      <c r="H8" s="38"/>
      <c r="I8" s="38"/>
      <c r="J8" s="38"/>
      <c r="K8" s="38"/>
      <c r="L8" s="13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35" t="s">
        <v>791</v>
      </c>
      <c r="F9" s="38"/>
      <c r="G9" s="38"/>
      <c r="H9" s="38"/>
      <c r="I9" s="38"/>
      <c r="J9" s="38"/>
      <c r="K9" s="38"/>
      <c r="L9" s="13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3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32" t="s">
        <v>18</v>
      </c>
      <c r="E11" s="38"/>
      <c r="F11" s="136" t="s">
        <v>19</v>
      </c>
      <c r="G11" s="38"/>
      <c r="H11" s="38"/>
      <c r="I11" s="132" t="s">
        <v>20</v>
      </c>
      <c r="J11" s="136" t="s">
        <v>21</v>
      </c>
      <c r="K11" s="38"/>
      <c r="L11" s="13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32" t="s">
        <v>22</v>
      </c>
      <c r="E12" s="38"/>
      <c r="F12" s="136" t="s">
        <v>23</v>
      </c>
      <c r="G12" s="38"/>
      <c r="H12" s="38"/>
      <c r="I12" s="132" t="s">
        <v>24</v>
      </c>
      <c r="J12" s="137" t="str">
        <f>'Rekapitulace zakázky'!AN8</f>
        <v>1. 7. 2024</v>
      </c>
      <c r="K12" s="38"/>
      <c r="L12" s="13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3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32" t="s">
        <v>26</v>
      </c>
      <c r="E14" s="38"/>
      <c r="F14" s="38"/>
      <c r="G14" s="38"/>
      <c r="H14" s="38"/>
      <c r="I14" s="132" t="s">
        <v>27</v>
      </c>
      <c r="J14" s="136" t="s">
        <v>21</v>
      </c>
      <c r="K14" s="38"/>
      <c r="L14" s="13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6" t="s">
        <v>28</v>
      </c>
      <c r="F15" s="38"/>
      <c r="G15" s="38"/>
      <c r="H15" s="38"/>
      <c r="I15" s="132" t="s">
        <v>29</v>
      </c>
      <c r="J15" s="136" t="s">
        <v>21</v>
      </c>
      <c r="K15" s="38"/>
      <c r="L15" s="13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3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32" t="s">
        <v>30</v>
      </c>
      <c r="E17" s="38"/>
      <c r="F17" s="38"/>
      <c r="G17" s="38"/>
      <c r="H17" s="38"/>
      <c r="I17" s="132" t="s">
        <v>27</v>
      </c>
      <c r="J17" s="33" t="str">
        <f>'Rekapitulace zakázky'!AN13</f>
        <v>Vyplň údaj</v>
      </c>
      <c r="K17" s="38"/>
      <c r="L17" s="13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zakázky'!E14</f>
        <v>Vyplň údaj</v>
      </c>
      <c r="F18" s="136"/>
      <c r="G18" s="136"/>
      <c r="H18" s="136"/>
      <c r="I18" s="132" t="s">
        <v>29</v>
      </c>
      <c r="J18" s="33" t="str">
        <f>'Rekapitulace zakázky'!AN14</f>
        <v>Vyplň údaj</v>
      </c>
      <c r="K18" s="38"/>
      <c r="L18" s="13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3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32" t="s">
        <v>32</v>
      </c>
      <c r="E20" s="38"/>
      <c r="F20" s="38"/>
      <c r="G20" s="38"/>
      <c r="H20" s="38"/>
      <c r="I20" s="132" t="s">
        <v>27</v>
      </c>
      <c r="J20" s="136" t="s">
        <v>21</v>
      </c>
      <c r="K20" s="38"/>
      <c r="L20" s="13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6" t="s">
        <v>33</v>
      </c>
      <c r="F21" s="38"/>
      <c r="G21" s="38"/>
      <c r="H21" s="38"/>
      <c r="I21" s="132" t="s">
        <v>29</v>
      </c>
      <c r="J21" s="136" t="s">
        <v>21</v>
      </c>
      <c r="K21" s="38"/>
      <c r="L21" s="13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3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32" t="s">
        <v>35</v>
      </c>
      <c r="E23" s="38"/>
      <c r="F23" s="38"/>
      <c r="G23" s="38"/>
      <c r="H23" s="38"/>
      <c r="I23" s="132" t="s">
        <v>27</v>
      </c>
      <c r="J23" s="136" t="s">
        <v>21</v>
      </c>
      <c r="K23" s="38"/>
      <c r="L23" s="13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6" t="s">
        <v>36</v>
      </c>
      <c r="F24" s="38"/>
      <c r="G24" s="38"/>
      <c r="H24" s="38"/>
      <c r="I24" s="132" t="s">
        <v>29</v>
      </c>
      <c r="J24" s="136" t="s">
        <v>21</v>
      </c>
      <c r="K24" s="38"/>
      <c r="L24" s="13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3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32" t="s">
        <v>37</v>
      </c>
      <c r="E26" s="38"/>
      <c r="F26" s="38"/>
      <c r="G26" s="38"/>
      <c r="H26" s="38"/>
      <c r="I26" s="38"/>
      <c r="J26" s="38"/>
      <c r="K26" s="38"/>
      <c r="L26" s="13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16.5" customHeight="1">
      <c r="A27" s="138"/>
      <c r="B27" s="139"/>
      <c r="C27" s="138"/>
      <c r="D27" s="138"/>
      <c r="E27" s="140" t="s">
        <v>21</v>
      </c>
      <c r="F27" s="140"/>
      <c r="G27" s="140"/>
      <c r="H27" s="140"/>
      <c r="I27" s="138"/>
      <c r="J27" s="138"/>
      <c r="K27" s="138"/>
      <c r="L27" s="141"/>
      <c r="S27" s="138"/>
      <c r="T27" s="138"/>
      <c r="U27" s="138"/>
      <c r="V27" s="138"/>
      <c r="W27" s="138"/>
      <c r="X27" s="138"/>
      <c r="Y27" s="138"/>
      <c r="Z27" s="138"/>
      <c r="AA27" s="138"/>
      <c r="AB27" s="138"/>
      <c r="AC27" s="138"/>
      <c r="AD27" s="138"/>
      <c r="AE27" s="138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3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42"/>
      <c r="E29" s="142"/>
      <c r="F29" s="142"/>
      <c r="G29" s="142"/>
      <c r="H29" s="142"/>
      <c r="I29" s="142"/>
      <c r="J29" s="142"/>
      <c r="K29" s="142"/>
      <c r="L29" s="13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43" t="s">
        <v>39</v>
      </c>
      <c r="E30" s="38"/>
      <c r="F30" s="38"/>
      <c r="G30" s="38"/>
      <c r="H30" s="38"/>
      <c r="I30" s="38"/>
      <c r="J30" s="144">
        <f>ROUND(J80, 2)</f>
        <v>0</v>
      </c>
      <c r="K30" s="38"/>
      <c r="L30" s="13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42"/>
      <c r="E31" s="142"/>
      <c r="F31" s="142"/>
      <c r="G31" s="142"/>
      <c r="H31" s="142"/>
      <c r="I31" s="142"/>
      <c r="J31" s="142"/>
      <c r="K31" s="142"/>
      <c r="L31" s="13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45" t="s">
        <v>41</v>
      </c>
      <c r="G32" s="38"/>
      <c r="H32" s="38"/>
      <c r="I32" s="145" t="s">
        <v>40</v>
      </c>
      <c r="J32" s="145" t="s">
        <v>42</v>
      </c>
      <c r="K32" s="38"/>
      <c r="L32" s="13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46" t="s">
        <v>43</v>
      </c>
      <c r="E33" s="132" t="s">
        <v>44</v>
      </c>
      <c r="F33" s="147">
        <f>ROUND((SUM(BE80:BE84)),  2)</f>
        <v>0</v>
      </c>
      <c r="G33" s="38"/>
      <c r="H33" s="38"/>
      <c r="I33" s="148">
        <v>0.20999999999999999</v>
      </c>
      <c r="J33" s="147">
        <f>ROUND(((SUM(BE80:BE84))*I33),  2)</f>
        <v>0</v>
      </c>
      <c r="K33" s="38"/>
      <c r="L33" s="13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32" t="s">
        <v>45</v>
      </c>
      <c r="F34" s="147">
        <f>ROUND((SUM(BF80:BF84)),  2)</f>
        <v>0</v>
      </c>
      <c r="G34" s="38"/>
      <c r="H34" s="38"/>
      <c r="I34" s="148">
        <v>0.14999999999999999</v>
      </c>
      <c r="J34" s="147">
        <f>ROUND(((SUM(BF80:BF84))*I34),  2)</f>
        <v>0</v>
      </c>
      <c r="K34" s="38"/>
      <c r="L34" s="13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32" t="s">
        <v>46</v>
      </c>
      <c r="F35" s="147">
        <f>ROUND((SUM(BG80:BG84)),  2)</f>
        <v>0</v>
      </c>
      <c r="G35" s="38"/>
      <c r="H35" s="38"/>
      <c r="I35" s="148">
        <v>0.20999999999999999</v>
      </c>
      <c r="J35" s="147">
        <f>0</f>
        <v>0</v>
      </c>
      <c r="K35" s="38"/>
      <c r="L35" s="13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32" t="s">
        <v>47</v>
      </c>
      <c r="F36" s="147">
        <f>ROUND((SUM(BH80:BH84)),  2)</f>
        <v>0</v>
      </c>
      <c r="G36" s="38"/>
      <c r="H36" s="38"/>
      <c r="I36" s="148">
        <v>0.14999999999999999</v>
      </c>
      <c r="J36" s="147">
        <f>0</f>
        <v>0</v>
      </c>
      <c r="K36" s="38"/>
      <c r="L36" s="13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32" t="s">
        <v>48</v>
      </c>
      <c r="F37" s="147">
        <f>ROUND((SUM(BI80:BI84)),  2)</f>
        <v>0</v>
      </c>
      <c r="G37" s="38"/>
      <c r="H37" s="38"/>
      <c r="I37" s="148">
        <v>0</v>
      </c>
      <c r="J37" s="147">
        <f>0</f>
        <v>0</v>
      </c>
      <c r="K37" s="38"/>
      <c r="L37" s="13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3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49"/>
      <c r="D39" s="150" t="s">
        <v>49</v>
      </c>
      <c r="E39" s="151"/>
      <c r="F39" s="151"/>
      <c r="G39" s="152" t="s">
        <v>50</v>
      </c>
      <c r="H39" s="153" t="s">
        <v>51</v>
      </c>
      <c r="I39" s="151"/>
      <c r="J39" s="154">
        <f>SUM(J30:J37)</f>
        <v>0</v>
      </c>
      <c r="K39" s="155"/>
      <c r="L39" s="13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56"/>
      <c r="C40" s="157"/>
      <c r="D40" s="157"/>
      <c r="E40" s="157"/>
      <c r="F40" s="157"/>
      <c r="G40" s="157"/>
      <c r="H40" s="157"/>
      <c r="I40" s="157"/>
      <c r="J40" s="157"/>
      <c r="K40" s="157"/>
      <c r="L40" s="13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s="2" customFormat="1" ht="6.96" customHeight="1">
      <c r="A44" s="38"/>
      <c r="B44" s="158"/>
      <c r="C44" s="159"/>
      <c r="D44" s="159"/>
      <c r="E44" s="159"/>
      <c r="F44" s="159"/>
      <c r="G44" s="159"/>
      <c r="H44" s="159"/>
      <c r="I44" s="159"/>
      <c r="J44" s="159"/>
      <c r="K44" s="159"/>
      <c r="L44" s="13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s="2" customFormat="1" ht="24.96" customHeight="1">
      <c r="A45" s="38"/>
      <c r="B45" s="39"/>
      <c r="C45" s="23" t="s">
        <v>93</v>
      </c>
      <c r="D45" s="40"/>
      <c r="E45" s="40"/>
      <c r="F45" s="40"/>
      <c r="G45" s="40"/>
      <c r="H45" s="40"/>
      <c r="I45" s="40"/>
      <c r="J45" s="40"/>
      <c r="K45" s="40"/>
      <c r="L45" s="13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3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3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s="2" customFormat="1" ht="26.25" customHeight="1">
      <c r="A48" s="38"/>
      <c r="B48" s="39"/>
      <c r="C48" s="40"/>
      <c r="D48" s="40"/>
      <c r="E48" s="160" t="str">
        <f>E7</f>
        <v>Údržba a oprava výměnných dílů zabezpečovacího a sdělovacího zařízení v obvodu SSZT OŘ OVA 2024 – SSZT Ostrava</v>
      </c>
      <c r="F48" s="32"/>
      <c r="G48" s="32"/>
      <c r="H48" s="32"/>
      <c r="I48" s="40"/>
      <c r="J48" s="40"/>
      <c r="K48" s="40"/>
      <c r="L48" s="13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s="2" customFormat="1" ht="12" customHeight="1">
      <c r="A49" s="38"/>
      <c r="B49" s="39"/>
      <c r="C49" s="32" t="s">
        <v>91</v>
      </c>
      <c r="D49" s="40"/>
      <c r="E49" s="40"/>
      <c r="F49" s="40"/>
      <c r="G49" s="40"/>
      <c r="H49" s="40"/>
      <c r="I49" s="40"/>
      <c r="J49" s="40"/>
      <c r="K49" s="40"/>
      <c r="L49" s="13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s="2" customFormat="1" ht="16.5" customHeight="1">
      <c r="A50" s="38"/>
      <c r="B50" s="39"/>
      <c r="C50" s="40"/>
      <c r="D50" s="40"/>
      <c r="E50" s="69" t="str">
        <f>E9</f>
        <v>VON - -</v>
      </c>
      <c r="F50" s="40"/>
      <c r="G50" s="40"/>
      <c r="H50" s="40"/>
      <c r="I50" s="40"/>
      <c r="J50" s="40"/>
      <c r="K50" s="40"/>
      <c r="L50" s="13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3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s="2" customFormat="1" ht="12" customHeight="1">
      <c r="A52" s="38"/>
      <c r="B52" s="39"/>
      <c r="C52" s="32" t="s">
        <v>22</v>
      </c>
      <c r="D52" s="40"/>
      <c r="E52" s="40"/>
      <c r="F52" s="27" t="str">
        <f>F12</f>
        <v>Oblastní ředitelství Ostrava</v>
      </c>
      <c r="G52" s="40"/>
      <c r="H52" s="40"/>
      <c r="I52" s="32" t="s">
        <v>24</v>
      </c>
      <c r="J52" s="72" t="str">
        <f>IF(J12="","",J12)</f>
        <v>1. 7. 2024</v>
      </c>
      <c r="K52" s="40"/>
      <c r="L52" s="13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3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s="2" customFormat="1" ht="15.15" customHeight="1">
      <c r="A54" s="38"/>
      <c r="B54" s="39"/>
      <c r="C54" s="32" t="s">
        <v>26</v>
      </c>
      <c r="D54" s="40"/>
      <c r="E54" s="40"/>
      <c r="F54" s="27" t="str">
        <f>E15</f>
        <v>Správa železnic, státní organizace</v>
      </c>
      <c r="G54" s="40"/>
      <c r="H54" s="40"/>
      <c r="I54" s="32" t="s">
        <v>32</v>
      </c>
      <c r="J54" s="36" t="str">
        <f>E21</f>
        <v xml:space="preserve"> </v>
      </c>
      <c r="K54" s="40"/>
      <c r="L54" s="13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s="2" customFormat="1" ht="15.15" customHeight="1">
      <c r="A55" s="38"/>
      <c r="B55" s="39"/>
      <c r="C55" s="32" t="s">
        <v>30</v>
      </c>
      <c r="D55" s="40"/>
      <c r="E55" s="40"/>
      <c r="F55" s="27" t="str">
        <f>IF(E18="","",E18)</f>
        <v>Vyplň údaj</v>
      </c>
      <c r="G55" s="40"/>
      <c r="H55" s="40"/>
      <c r="I55" s="32" t="s">
        <v>35</v>
      </c>
      <c r="J55" s="36" t="str">
        <f>E24</f>
        <v>Jana Kotasková</v>
      </c>
      <c r="K55" s="40"/>
      <c r="L55" s="13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3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s="2" customFormat="1" ht="29.28" customHeight="1">
      <c r="A57" s="38"/>
      <c r="B57" s="39"/>
      <c r="C57" s="161" t="s">
        <v>94</v>
      </c>
      <c r="D57" s="162"/>
      <c r="E57" s="162"/>
      <c r="F57" s="162"/>
      <c r="G57" s="162"/>
      <c r="H57" s="162"/>
      <c r="I57" s="162"/>
      <c r="J57" s="163" t="s">
        <v>95</v>
      </c>
      <c r="K57" s="162"/>
      <c r="L57" s="13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3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s="2" customFormat="1" ht="22.8" customHeight="1">
      <c r="A59" s="38"/>
      <c r="B59" s="39"/>
      <c r="C59" s="164" t="s">
        <v>71</v>
      </c>
      <c r="D59" s="40"/>
      <c r="E59" s="40"/>
      <c r="F59" s="40"/>
      <c r="G59" s="40"/>
      <c r="H59" s="40"/>
      <c r="I59" s="40"/>
      <c r="J59" s="102">
        <f>J80</f>
        <v>0</v>
      </c>
      <c r="K59" s="40"/>
      <c r="L59" s="13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96</v>
      </c>
    </row>
    <row r="60" s="9" customFormat="1" ht="24.96" customHeight="1">
      <c r="A60" s="9"/>
      <c r="B60" s="165"/>
      <c r="C60" s="166"/>
      <c r="D60" s="167" t="s">
        <v>792</v>
      </c>
      <c r="E60" s="168"/>
      <c r="F60" s="168"/>
      <c r="G60" s="168"/>
      <c r="H60" s="168"/>
      <c r="I60" s="168"/>
      <c r="J60" s="169">
        <f>J81</f>
        <v>0</v>
      </c>
      <c r="K60" s="166"/>
      <c r="L60" s="170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s="2" customFormat="1" ht="21.84" customHeight="1">
      <c r="A61" s="38"/>
      <c r="B61" s="39"/>
      <c r="C61" s="40"/>
      <c r="D61" s="40"/>
      <c r="E61" s="40"/>
      <c r="F61" s="40"/>
      <c r="G61" s="40"/>
      <c r="H61" s="40"/>
      <c r="I61" s="40"/>
      <c r="J61" s="40"/>
      <c r="K61" s="40"/>
      <c r="L61" s="13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s="2" customFormat="1" ht="6.96" customHeight="1">
      <c r="A62" s="38"/>
      <c r="B62" s="59"/>
      <c r="C62" s="60"/>
      <c r="D62" s="60"/>
      <c r="E62" s="60"/>
      <c r="F62" s="60"/>
      <c r="G62" s="60"/>
      <c r="H62" s="60"/>
      <c r="I62" s="60"/>
      <c r="J62" s="60"/>
      <c r="K62" s="60"/>
      <c r="L62" s="13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6" s="2" customFormat="1" ht="6.96" customHeight="1">
      <c r="A66" s="38"/>
      <c r="B66" s="61"/>
      <c r="C66" s="62"/>
      <c r="D66" s="62"/>
      <c r="E66" s="62"/>
      <c r="F66" s="62"/>
      <c r="G66" s="62"/>
      <c r="H66" s="62"/>
      <c r="I66" s="62"/>
      <c r="J66" s="62"/>
      <c r="K66" s="62"/>
      <c r="L66" s="13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s="2" customFormat="1" ht="24.96" customHeight="1">
      <c r="A67" s="38"/>
      <c r="B67" s="39"/>
      <c r="C67" s="23" t="s">
        <v>98</v>
      </c>
      <c r="D67" s="40"/>
      <c r="E67" s="40"/>
      <c r="F67" s="40"/>
      <c r="G67" s="40"/>
      <c r="H67" s="40"/>
      <c r="I67" s="40"/>
      <c r="J67" s="40"/>
      <c r="K67" s="40"/>
      <c r="L67" s="134"/>
      <c r="S67" s="38"/>
      <c r="T67" s="38"/>
      <c r="U67" s="38"/>
      <c r="V67" s="38"/>
      <c r="W67" s="38"/>
      <c r="X67" s="38"/>
      <c r="Y67" s="38"/>
      <c r="Z67" s="38"/>
      <c r="AA67" s="38"/>
      <c r="AB67" s="38"/>
      <c r="AC67" s="38"/>
      <c r="AD67" s="38"/>
      <c r="AE67" s="38"/>
    </row>
    <row r="68" s="2" customFormat="1" ht="6.96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3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s="2" customFormat="1" ht="12" customHeight="1">
      <c r="A69" s="38"/>
      <c r="B69" s="39"/>
      <c r="C69" s="32" t="s">
        <v>16</v>
      </c>
      <c r="D69" s="40"/>
      <c r="E69" s="40"/>
      <c r="F69" s="40"/>
      <c r="G69" s="40"/>
      <c r="H69" s="40"/>
      <c r="I69" s="40"/>
      <c r="J69" s="40"/>
      <c r="K69" s="40"/>
      <c r="L69" s="13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s="2" customFormat="1" ht="26.25" customHeight="1">
      <c r="A70" s="38"/>
      <c r="B70" s="39"/>
      <c r="C70" s="40"/>
      <c r="D70" s="40"/>
      <c r="E70" s="160" t="str">
        <f>E7</f>
        <v>Údržba a oprava výměnných dílů zabezpečovacího a sdělovacího zařízení v obvodu SSZT OŘ OVA 2024 – SSZT Ostrava</v>
      </c>
      <c r="F70" s="32"/>
      <c r="G70" s="32"/>
      <c r="H70" s="32"/>
      <c r="I70" s="40"/>
      <c r="J70" s="40"/>
      <c r="K70" s="40"/>
      <c r="L70" s="13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12" customHeight="1">
      <c r="A71" s="38"/>
      <c r="B71" s="39"/>
      <c r="C71" s="32" t="s">
        <v>91</v>
      </c>
      <c r="D71" s="40"/>
      <c r="E71" s="40"/>
      <c r="F71" s="40"/>
      <c r="G71" s="40"/>
      <c r="H71" s="40"/>
      <c r="I71" s="40"/>
      <c r="J71" s="40"/>
      <c r="K71" s="40"/>
      <c r="L71" s="13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16.5" customHeight="1">
      <c r="A72" s="38"/>
      <c r="B72" s="39"/>
      <c r="C72" s="40"/>
      <c r="D72" s="40"/>
      <c r="E72" s="69" t="str">
        <f>E9</f>
        <v>VON - -</v>
      </c>
      <c r="F72" s="40"/>
      <c r="G72" s="40"/>
      <c r="H72" s="40"/>
      <c r="I72" s="40"/>
      <c r="J72" s="40"/>
      <c r="K72" s="40"/>
      <c r="L72" s="13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6.96" customHeight="1">
      <c r="A73" s="38"/>
      <c r="B73" s="39"/>
      <c r="C73" s="40"/>
      <c r="D73" s="40"/>
      <c r="E73" s="40"/>
      <c r="F73" s="40"/>
      <c r="G73" s="40"/>
      <c r="H73" s="40"/>
      <c r="I73" s="40"/>
      <c r="J73" s="40"/>
      <c r="K73" s="40"/>
      <c r="L73" s="13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12" customHeight="1">
      <c r="A74" s="38"/>
      <c r="B74" s="39"/>
      <c r="C74" s="32" t="s">
        <v>22</v>
      </c>
      <c r="D74" s="40"/>
      <c r="E74" s="40"/>
      <c r="F74" s="27" t="str">
        <f>F12</f>
        <v>Oblastní ředitelství Ostrava</v>
      </c>
      <c r="G74" s="40"/>
      <c r="H74" s="40"/>
      <c r="I74" s="32" t="s">
        <v>24</v>
      </c>
      <c r="J74" s="72" t="str">
        <f>IF(J12="","",J12)</f>
        <v>1. 7. 2024</v>
      </c>
      <c r="K74" s="40"/>
      <c r="L74" s="13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3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5.15" customHeight="1">
      <c r="A76" s="38"/>
      <c r="B76" s="39"/>
      <c r="C76" s="32" t="s">
        <v>26</v>
      </c>
      <c r="D76" s="40"/>
      <c r="E76" s="40"/>
      <c r="F76" s="27" t="str">
        <f>E15</f>
        <v>Správa železnic, státní organizace</v>
      </c>
      <c r="G76" s="40"/>
      <c r="H76" s="40"/>
      <c r="I76" s="32" t="s">
        <v>32</v>
      </c>
      <c r="J76" s="36" t="str">
        <f>E21</f>
        <v xml:space="preserve"> </v>
      </c>
      <c r="K76" s="40"/>
      <c r="L76" s="13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15.15" customHeight="1">
      <c r="A77" s="38"/>
      <c r="B77" s="39"/>
      <c r="C77" s="32" t="s">
        <v>30</v>
      </c>
      <c r="D77" s="40"/>
      <c r="E77" s="40"/>
      <c r="F77" s="27" t="str">
        <f>IF(E18="","",E18)</f>
        <v>Vyplň údaj</v>
      </c>
      <c r="G77" s="40"/>
      <c r="H77" s="40"/>
      <c r="I77" s="32" t="s">
        <v>35</v>
      </c>
      <c r="J77" s="36" t="str">
        <f>E24</f>
        <v>Jana Kotasková</v>
      </c>
      <c r="K77" s="40"/>
      <c r="L77" s="13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0.32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3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10" customFormat="1" ht="29.28" customHeight="1">
      <c r="A79" s="171"/>
      <c r="B79" s="172"/>
      <c r="C79" s="173" t="s">
        <v>99</v>
      </c>
      <c r="D79" s="174" t="s">
        <v>58</v>
      </c>
      <c r="E79" s="174" t="s">
        <v>54</v>
      </c>
      <c r="F79" s="174" t="s">
        <v>55</v>
      </c>
      <c r="G79" s="174" t="s">
        <v>100</v>
      </c>
      <c r="H79" s="174" t="s">
        <v>101</v>
      </c>
      <c r="I79" s="174" t="s">
        <v>102</v>
      </c>
      <c r="J79" s="174" t="s">
        <v>95</v>
      </c>
      <c r="K79" s="175" t="s">
        <v>103</v>
      </c>
      <c r="L79" s="176"/>
      <c r="M79" s="92" t="s">
        <v>21</v>
      </c>
      <c r="N79" s="93" t="s">
        <v>43</v>
      </c>
      <c r="O79" s="93" t="s">
        <v>104</v>
      </c>
      <c r="P79" s="93" t="s">
        <v>105</v>
      </c>
      <c r="Q79" s="93" t="s">
        <v>106</v>
      </c>
      <c r="R79" s="93" t="s">
        <v>107</v>
      </c>
      <c r="S79" s="93" t="s">
        <v>108</v>
      </c>
      <c r="T79" s="94" t="s">
        <v>109</v>
      </c>
      <c r="U79" s="171"/>
      <c r="V79" s="171"/>
      <c r="W79" s="171"/>
      <c r="X79" s="171"/>
      <c r="Y79" s="171"/>
      <c r="Z79" s="171"/>
      <c r="AA79" s="171"/>
      <c r="AB79" s="171"/>
      <c r="AC79" s="171"/>
      <c r="AD79" s="171"/>
      <c r="AE79" s="171"/>
    </row>
    <row r="80" s="2" customFormat="1" ht="22.8" customHeight="1">
      <c r="A80" s="38"/>
      <c r="B80" s="39"/>
      <c r="C80" s="99" t="s">
        <v>110</v>
      </c>
      <c r="D80" s="40"/>
      <c r="E80" s="40"/>
      <c r="F80" s="40"/>
      <c r="G80" s="40"/>
      <c r="H80" s="40"/>
      <c r="I80" s="40"/>
      <c r="J80" s="177">
        <f>BK80</f>
        <v>0</v>
      </c>
      <c r="K80" s="40"/>
      <c r="L80" s="44"/>
      <c r="M80" s="95"/>
      <c r="N80" s="178"/>
      <c r="O80" s="96"/>
      <c r="P80" s="179">
        <f>P81</f>
        <v>0</v>
      </c>
      <c r="Q80" s="96"/>
      <c r="R80" s="179">
        <f>R81</f>
        <v>0</v>
      </c>
      <c r="S80" s="96"/>
      <c r="T80" s="180">
        <f>T81</f>
        <v>0</v>
      </c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  <c r="AT80" s="17" t="s">
        <v>72</v>
      </c>
      <c r="AU80" s="17" t="s">
        <v>96</v>
      </c>
      <c r="BK80" s="181">
        <f>BK81</f>
        <v>0</v>
      </c>
    </row>
    <row r="81" s="11" customFormat="1" ht="25.92" customHeight="1">
      <c r="A81" s="11"/>
      <c r="B81" s="182"/>
      <c r="C81" s="183"/>
      <c r="D81" s="184" t="s">
        <v>72</v>
      </c>
      <c r="E81" s="185" t="s">
        <v>793</v>
      </c>
      <c r="F81" s="185" t="s">
        <v>794</v>
      </c>
      <c r="G81" s="183"/>
      <c r="H81" s="183"/>
      <c r="I81" s="186"/>
      <c r="J81" s="187">
        <f>BK81</f>
        <v>0</v>
      </c>
      <c r="K81" s="183"/>
      <c r="L81" s="188"/>
      <c r="M81" s="189"/>
      <c r="N81" s="190"/>
      <c r="O81" s="190"/>
      <c r="P81" s="191">
        <f>SUM(P82:P84)</f>
        <v>0</v>
      </c>
      <c r="Q81" s="190"/>
      <c r="R81" s="191">
        <f>SUM(R82:R84)</f>
        <v>0</v>
      </c>
      <c r="S81" s="190"/>
      <c r="T81" s="192">
        <f>SUM(T82:T84)</f>
        <v>0</v>
      </c>
      <c r="U81" s="11"/>
      <c r="V81" s="11"/>
      <c r="W81" s="11"/>
      <c r="X81" s="11"/>
      <c r="Y81" s="11"/>
      <c r="Z81" s="11"/>
      <c r="AA81" s="11"/>
      <c r="AB81" s="11"/>
      <c r="AC81" s="11"/>
      <c r="AD81" s="11"/>
      <c r="AE81" s="11"/>
      <c r="AR81" s="193" t="s">
        <v>139</v>
      </c>
      <c r="AT81" s="194" t="s">
        <v>72</v>
      </c>
      <c r="AU81" s="194" t="s">
        <v>73</v>
      </c>
      <c r="AY81" s="193" t="s">
        <v>114</v>
      </c>
      <c r="BK81" s="195">
        <f>SUM(BK82:BK84)</f>
        <v>0</v>
      </c>
    </row>
    <row r="82" s="2" customFormat="1" ht="16.5" customHeight="1">
      <c r="A82" s="38"/>
      <c r="B82" s="39"/>
      <c r="C82" s="196" t="s">
        <v>81</v>
      </c>
      <c r="D82" s="196" t="s">
        <v>115</v>
      </c>
      <c r="E82" s="197" t="s">
        <v>795</v>
      </c>
      <c r="F82" s="198" t="s">
        <v>796</v>
      </c>
      <c r="G82" s="199" t="s">
        <v>797</v>
      </c>
      <c r="H82" s="200">
        <v>2500</v>
      </c>
      <c r="I82" s="201"/>
      <c r="J82" s="202">
        <f>ROUND(I82*H82,2)</f>
        <v>0</v>
      </c>
      <c r="K82" s="198" t="s">
        <v>119</v>
      </c>
      <c r="L82" s="44"/>
      <c r="M82" s="203" t="s">
        <v>21</v>
      </c>
      <c r="N82" s="204" t="s">
        <v>44</v>
      </c>
      <c r="O82" s="84"/>
      <c r="P82" s="205">
        <f>O82*H82</f>
        <v>0</v>
      </c>
      <c r="Q82" s="205">
        <v>0</v>
      </c>
      <c r="R82" s="205">
        <f>Q82*H82</f>
        <v>0</v>
      </c>
      <c r="S82" s="205">
        <v>0</v>
      </c>
      <c r="T82" s="206">
        <f>S82*H82</f>
        <v>0</v>
      </c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  <c r="AR82" s="207" t="s">
        <v>798</v>
      </c>
      <c r="AT82" s="207" t="s">
        <v>115</v>
      </c>
      <c r="AU82" s="207" t="s">
        <v>81</v>
      </c>
      <c r="AY82" s="17" t="s">
        <v>114</v>
      </c>
      <c r="BE82" s="208">
        <f>IF(N82="základní",J82,0)</f>
        <v>0</v>
      </c>
      <c r="BF82" s="208">
        <f>IF(N82="snížená",J82,0)</f>
        <v>0</v>
      </c>
      <c r="BG82" s="208">
        <f>IF(N82="zákl. přenesená",J82,0)</f>
        <v>0</v>
      </c>
      <c r="BH82" s="208">
        <f>IF(N82="sníž. přenesená",J82,0)</f>
        <v>0</v>
      </c>
      <c r="BI82" s="208">
        <f>IF(N82="nulová",J82,0)</f>
        <v>0</v>
      </c>
      <c r="BJ82" s="17" t="s">
        <v>81</v>
      </c>
      <c r="BK82" s="208">
        <f>ROUND(I82*H82,2)</f>
        <v>0</v>
      </c>
      <c r="BL82" s="17" t="s">
        <v>798</v>
      </c>
      <c r="BM82" s="207" t="s">
        <v>799</v>
      </c>
    </row>
    <row r="83" s="12" customFormat="1">
      <c r="A83" s="12"/>
      <c r="B83" s="209"/>
      <c r="C83" s="210"/>
      <c r="D83" s="211" t="s">
        <v>121</v>
      </c>
      <c r="E83" s="212" t="s">
        <v>21</v>
      </c>
      <c r="F83" s="213" t="s">
        <v>800</v>
      </c>
      <c r="G83" s="210"/>
      <c r="H83" s="214">
        <v>2500</v>
      </c>
      <c r="I83" s="215"/>
      <c r="J83" s="210"/>
      <c r="K83" s="210"/>
      <c r="L83" s="216"/>
      <c r="M83" s="217"/>
      <c r="N83" s="218"/>
      <c r="O83" s="218"/>
      <c r="P83" s="218"/>
      <c r="Q83" s="218"/>
      <c r="R83" s="218"/>
      <c r="S83" s="218"/>
      <c r="T83" s="219"/>
      <c r="U83" s="12"/>
      <c r="V83" s="12"/>
      <c r="W83" s="12"/>
      <c r="X83" s="12"/>
      <c r="Y83" s="12"/>
      <c r="Z83" s="12"/>
      <c r="AA83" s="12"/>
      <c r="AB83" s="12"/>
      <c r="AC83" s="12"/>
      <c r="AD83" s="12"/>
      <c r="AE83" s="12"/>
      <c r="AT83" s="220" t="s">
        <v>121</v>
      </c>
      <c r="AU83" s="220" t="s">
        <v>81</v>
      </c>
      <c r="AV83" s="12" t="s">
        <v>83</v>
      </c>
      <c r="AW83" s="12" t="s">
        <v>34</v>
      </c>
      <c r="AX83" s="12" t="s">
        <v>73</v>
      </c>
      <c r="AY83" s="220" t="s">
        <v>114</v>
      </c>
    </row>
    <row r="84" s="13" customFormat="1">
      <c r="A84" s="13"/>
      <c r="B84" s="221"/>
      <c r="C84" s="222"/>
      <c r="D84" s="211" t="s">
        <v>121</v>
      </c>
      <c r="E84" s="223" t="s">
        <v>21</v>
      </c>
      <c r="F84" s="224" t="s">
        <v>124</v>
      </c>
      <c r="G84" s="222"/>
      <c r="H84" s="225">
        <v>2500</v>
      </c>
      <c r="I84" s="226"/>
      <c r="J84" s="222"/>
      <c r="K84" s="222"/>
      <c r="L84" s="227"/>
      <c r="M84" s="249"/>
      <c r="N84" s="250"/>
      <c r="O84" s="250"/>
      <c r="P84" s="250"/>
      <c r="Q84" s="250"/>
      <c r="R84" s="250"/>
      <c r="S84" s="250"/>
      <c r="T84" s="251"/>
      <c r="U84" s="13"/>
      <c r="V84" s="13"/>
      <c r="W84" s="13"/>
      <c r="X84" s="13"/>
      <c r="Y84" s="13"/>
      <c r="Z84" s="13"/>
      <c r="AA84" s="13"/>
      <c r="AB84" s="13"/>
      <c r="AC84" s="13"/>
      <c r="AD84" s="13"/>
      <c r="AE84" s="13"/>
      <c r="AT84" s="231" t="s">
        <v>121</v>
      </c>
      <c r="AU84" s="231" t="s">
        <v>81</v>
      </c>
      <c r="AV84" s="13" t="s">
        <v>113</v>
      </c>
      <c r="AW84" s="13" t="s">
        <v>34</v>
      </c>
      <c r="AX84" s="13" t="s">
        <v>81</v>
      </c>
      <c r="AY84" s="231" t="s">
        <v>114</v>
      </c>
    </row>
    <row r="85" s="2" customFormat="1" ht="6.96" customHeight="1">
      <c r="A85" s="38"/>
      <c r="B85" s="59"/>
      <c r="C85" s="60"/>
      <c r="D85" s="60"/>
      <c r="E85" s="60"/>
      <c r="F85" s="60"/>
      <c r="G85" s="60"/>
      <c r="H85" s="60"/>
      <c r="I85" s="60"/>
      <c r="J85" s="60"/>
      <c r="K85" s="60"/>
      <c r="L85" s="44"/>
      <c r="M85" s="38"/>
      <c r="O85" s="38"/>
      <c r="P85" s="38"/>
      <c r="Q85" s="38"/>
      <c r="R85" s="38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</sheetData>
  <sheetProtection sheet="1" autoFilter="0" formatColumns="0" formatRows="0" objects="1" scenarios="1" spinCount="100000" saltValue="435AHMPBUJRFRq2UxBII1YeQsi2OdSQEYJBYm0zCo0Yf7vLPRcqg+RGmkFu1L1TCBxMKHUdres5AGiqhTimNog==" hashValue="IbuWs7NZWxBfVtCCJRREPE7WLoSHEEVmVO8ZRruH7ZSOM1kwbhoO9WhjvKJ4Sm+uWgsqdvGPO8EyP/7QoJ7OFA==" algorithmName="SHA-512" password="CC35"/>
  <autoFilter ref="C79:K84"/>
  <mergeCells count="9">
    <mergeCell ref="E7:H7"/>
    <mergeCell ref="E9:H9"/>
    <mergeCell ref="E18:H18"/>
    <mergeCell ref="E27:H27"/>
    <mergeCell ref="E48:H48"/>
    <mergeCell ref="E50:H50"/>
    <mergeCell ref="E70:H70"/>
    <mergeCell ref="E72:H72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 topLeftCell="A202"/>
  </sheetViews>
  <cols>
    <col min="1" max="1" width="8.332031" style="252" customWidth="1"/>
    <col min="2" max="2" width="1.667969" style="252" customWidth="1"/>
    <col min="3" max="4" width="5" style="252" customWidth="1"/>
    <col min="5" max="5" width="11.66016" style="252" customWidth="1"/>
    <col min="6" max="6" width="9.160156" style="252" customWidth="1"/>
    <col min="7" max="7" width="5" style="252" customWidth="1"/>
    <col min="8" max="8" width="77.83203" style="252" customWidth="1"/>
    <col min="9" max="10" width="20" style="252" customWidth="1"/>
    <col min="11" max="11" width="1.667969" style="252" customWidth="1"/>
  </cols>
  <sheetData>
    <row r="1" s="1" customFormat="1" ht="37.5" customHeight="1"/>
    <row r="2" s="1" customFormat="1" ht="7.5" customHeight="1">
      <c r="B2" s="253"/>
      <c r="C2" s="254"/>
      <c r="D2" s="254"/>
      <c r="E2" s="254"/>
      <c r="F2" s="254"/>
      <c r="G2" s="254"/>
      <c r="H2" s="254"/>
      <c r="I2" s="254"/>
      <c r="J2" s="254"/>
      <c r="K2" s="255"/>
    </row>
    <row r="3" s="14" customFormat="1" ht="45" customHeight="1">
      <c r="B3" s="256"/>
      <c r="C3" s="257" t="s">
        <v>801</v>
      </c>
      <c r="D3" s="257"/>
      <c r="E3" s="257"/>
      <c r="F3" s="257"/>
      <c r="G3" s="257"/>
      <c r="H3" s="257"/>
      <c r="I3" s="257"/>
      <c r="J3" s="257"/>
      <c r="K3" s="258"/>
    </row>
    <row r="4" s="1" customFormat="1" ht="25.5" customHeight="1">
      <c r="B4" s="259"/>
      <c r="C4" s="260" t="s">
        <v>802</v>
      </c>
      <c r="D4" s="260"/>
      <c r="E4" s="260"/>
      <c r="F4" s="260"/>
      <c r="G4" s="260"/>
      <c r="H4" s="260"/>
      <c r="I4" s="260"/>
      <c r="J4" s="260"/>
      <c r="K4" s="261"/>
    </row>
    <row r="5" s="1" customFormat="1" ht="5.25" customHeight="1">
      <c r="B5" s="259"/>
      <c r="C5" s="262"/>
      <c r="D5" s="262"/>
      <c r="E5" s="262"/>
      <c r="F5" s="262"/>
      <c r="G5" s="262"/>
      <c r="H5" s="262"/>
      <c r="I5" s="262"/>
      <c r="J5" s="262"/>
      <c r="K5" s="261"/>
    </row>
    <row r="6" s="1" customFormat="1" ht="15" customHeight="1">
      <c r="B6" s="259"/>
      <c r="C6" s="263" t="s">
        <v>803</v>
      </c>
      <c r="D6" s="263"/>
      <c r="E6" s="263"/>
      <c r="F6" s="263"/>
      <c r="G6" s="263"/>
      <c r="H6" s="263"/>
      <c r="I6" s="263"/>
      <c r="J6" s="263"/>
      <c r="K6" s="261"/>
    </row>
    <row r="7" s="1" customFormat="1" ht="15" customHeight="1">
      <c r="B7" s="264"/>
      <c r="C7" s="263" t="s">
        <v>804</v>
      </c>
      <c r="D7" s="263"/>
      <c r="E7" s="263"/>
      <c r="F7" s="263"/>
      <c r="G7" s="263"/>
      <c r="H7" s="263"/>
      <c r="I7" s="263"/>
      <c r="J7" s="263"/>
      <c r="K7" s="261"/>
    </row>
    <row r="8" s="1" customFormat="1" ht="12.75" customHeight="1">
      <c r="B8" s="264"/>
      <c r="C8" s="263"/>
      <c r="D8" s="263"/>
      <c r="E8" s="263"/>
      <c r="F8" s="263"/>
      <c r="G8" s="263"/>
      <c r="H8" s="263"/>
      <c r="I8" s="263"/>
      <c r="J8" s="263"/>
      <c r="K8" s="261"/>
    </row>
    <row r="9" s="1" customFormat="1" ht="15" customHeight="1">
      <c r="B9" s="264"/>
      <c r="C9" s="263" t="s">
        <v>805</v>
      </c>
      <c r="D9" s="263"/>
      <c r="E9" s="263"/>
      <c r="F9" s="263"/>
      <c r="G9" s="263"/>
      <c r="H9" s="263"/>
      <c r="I9" s="263"/>
      <c r="J9" s="263"/>
      <c r="K9" s="261"/>
    </row>
    <row r="10" s="1" customFormat="1" ht="15" customHeight="1">
      <c r="B10" s="264"/>
      <c r="C10" s="263"/>
      <c r="D10" s="263" t="s">
        <v>806</v>
      </c>
      <c r="E10" s="263"/>
      <c r="F10" s="263"/>
      <c r="G10" s="263"/>
      <c r="H10" s="263"/>
      <c r="I10" s="263"/>
      <c r="J10" s="263"/>
      <c r="K10" s="261"/>
    </row>
    <row r="11" s="1" customFormat="1" ht="15" customHeight="1">
      <c r="B11" s="264"/>
      <c r="C11" s="265"/>
      <c r="D11" s="263" t="s">
        <v>807</v>
      </c>
      <c r="E11" s="263"/>
      <c r="F11" s="263"/>
      <c r="G11" s="263"/>
      <c r="H11" s="263"/>
      <c r="I11" s="263"/>
      <c r="J11" s="263"/>
      <c r="K11" s="261"/>
    </row>
    <row r="12" s="1" customFormat="1" ht="15" customHeight="1">
      <c r="B12" s="264"/>
      <c r="C12" s="265"/>
      <c r="D12" s="263"/>
      <c r="E12" s="263"/>
      <c r="F12" s="263"/>
      <c r="G12" s="263"/>
      <c r="H12" s="263"/>
      <c r="I12" s="263"/>
      <c r="J12" s="263"/>
      <c r="K12" s="261"/>
    </row>
    <row r="13" s="1" customFormat="1" ht="15" customHeight="1">
      <c r="B13" s="264"/>
      <c r="C13" s="265"/>
      <c r="D13" s="266" t="s">
        <v>808</v>
      </c>
      <c r="E13" s="263"/>
      <c r="F13" s="263"/>
      <c r="G13" s="263"/>
      <c r="H13" s="263"/>
      <c r="I13" s="263"/>
      <c r="J13" s="263"/>
      <c r="K13" s="261"/>
    </row>
    <row r="14" s="1" customFormat="1" ht="12.75" customHeight="1">
      <c r="B14" s="264"/>
      <c r="C14" s="265"/>
      <c r="D14" s="265"/>
      <c r="E14" s="265"/>
      <c r="F14" s="265"/>
      <c r="G14" s="265"/>
      <c r="H14" s="265"/>
      <c r="I14" s="265"/>
      <c r="J14" s="265"/>
      <c r="K14" s="261"/>
    </row>
    <row r="15" s="1" customFormat="1" ht="15" customHeight="1">
      <c r="B15" s="264"/>
      <c r="C15" s="265"/>
      <c r="D15" s="263" t="s">
        <v>809</v>
      </c>
      <c r="E15" s="263"/>
      <c r="F15" s="263"/>
      <c r="G15" s="263"/>
      <c r="H15" s="263"/>
      <c r="I15" s="263"/>
      <c r="J15" s="263"/>
      <c r="K15" s="261"/>
    </row>
    <row r="16" s="1" customFormat="1" ht="15" customHeight="1">
      <c r="B16" s="264"/>
      <c r="C16" s="265"/>
      <c r="D16" s="263" t="s">
        <v>810</v>
      </c>
      <c r="E16" s="263"/>
      <c r="F16" s="263"/>
      <c r="G16" s="263"/>
      <c r="H16" s="263"/>
      <c r="I16" s="263"/>
      <c r="J16" s="263"/>
      <c r="K16" s="261"/>
    </row>
    <row r="17" s="1" customFormat="1" ht="15" customHeight="1">
      <c r="B17" s="264"/>
      <c r="C17" s="265"/>
      <c r="D17" s="263" t="s">
        <v>811</v>
      </c>
      <c r="E17" s="263"/>
      <c r="F17" s="263"/>
      <c r="G17" s="263"/>
      <c r="H17" s="263"/>
      <c r="I17" s="263"/>
      <c r="J17" s="263"/>
      <c r="K17" s="261"/>
    </row>
    <row r="18" s="1" customFormat="1" ht="15" customHeight="1">
      <c r="B18" s="264"/>
      <c r="C18" s="265"/>
      <c r="D18" s="265"/>
      <c r="E18" s="267" t="s">
        <v>812</v>
      </c>
      <c r="F18" s="263" t="s">
        <v>813</v>
      </c>
      <c r="G18" s="263"/>
      <c r="H18" s="263"/>
      <c r="I18" s="263"/>
      <c r="J18" s="263"/>
      <c r="K18" s="261"/>
    </row>
    <row r="19" s="1" customFormat="1" ht="15" customHeight="1">
      <c r="B19" s="264"/>
      <c r="C19" s="265"/>
      <c r="D19" s="265"/>
      <c r="E19" s="267" t="s">
        <v>814</v>
      </c>
      <c r="F19" s="263" t="s">
        <v>815</v>
      </c>
      <c r="G19" s="263"/>
      <c r="H19" s="263"/>
      <c r="I19" s="263"/>
      <c r="J19" s="263"/>
      <c r="K19" s="261"/>
    </row>
    <row r="20" s="1" customFormat="1" ht="15" customHeight="1">
      <c r="B20" s="264"/>
      <c r="C20" s="265"/>
      <c r="D20" s="265"/>
      <c r="E20" s="267" t="s">
        <v>80</v>
      </c>
      <c r="F20" s="263" t="s">
        <v>816</v>
      </c>
      <c r="G20" s="263"/>
      <c r="H20" s="263"/>
      <c r="I20" s="263"/>
      <c r="J20" s="263"/>
      <c r="K20" s="261"/>
    </row>
    <row r="21" s="1" customFormat="1" ht="15" customHeight="1">
      <c r="B21" s="264"/>
      <c r="C21" s="265"/>
      <c r="D21" s="265"/>
      <c r="E21" s="267" t="s">
        <v>87</v>
      </c>
      <c r="F21" s="263" t="s">
        <v>817</v>
      </c>
      <c r="G21" s="263"/>
      <c r="H21" s="263"/>
      <c r="I21" s="263"/>
      <c r="J21" s="263"/>
      <c r="K21" s="261"/>
    </row>
    <row r="22" s="1" customFormat="1" ht="15" customHeight="1">
      <c r="B22" s="264"/>
      <c r="C22" s="265"/>
      <c r="D22" s="265"/>
      <c r="E22" s="267" t="s">
        <v>111</v>
      </c>
      <c r="F22" s="263" t="s">
        <v>112</v>
      </c>
      <c r="G22" s="263"/>
      <c r="H22" s="263"/>
      <c r="I22" s="263"/>
      <c r="J22" s="263"/>
      <c r="K22" s="261"/>
    </row>
    <row r="23" s="1" customFormat="1" ht="15" customHeight="1">
      <c r="B23" s="264"/>
      <c r="C23" s="265"/>
      <c r="D23" s="265"/>
      <c r="E23" s="267" t="s">
        <v>818</v>
      </c>
      <c r="F23" s="263" t="s">
        <v>819</v>
      </c>
      <c r="G23" s="263"/>
      <c r="H23" s="263"/>
      <c r="I23" s="263"/>
      <c r="J23" s="263"/>
      <c r="K23" s="261"/>
    </row>
    <row r="24" s="1" customFormat="1" ht="12.75" customHeight="1">
      <c r="B24" s="264"/>
      <c r="C24" s="265"/>
      <c r="D24" s="265"/>
      <c r="E24" s="265"/>
      <c r="F24" s="265"/>
      <c r="G24" s="265"/>
      <c r="H24" s="265"/>
      <c r="I24" s="265"/>
      <c r="J24" s="265"/>
      <c r="K24" s="261"/>
    </row>
    <row r="25" s="1" customFormat="1" ht="15" customHeight="1">
      <c r="B25" s="264"/>
      <c r="C25" s="263" t="s">
        <v>820</v>
      </c>
      <c r="D25" s="263"/>
      <c r="E25" s="263"/>
      <c r="F25" s="263"/>
      <c r="G25" s="263"/>
      <c r="H25" s="263"/>
      <c r="I25" s="263"/>
      <c r="J25" s="263"/>
      <c r="K25" s="261"/>
    </row>
    <row r="26" s="1" customFormat="1" ht="15" customHeight="1">
      <c r="B26" s="264"/>
      <c r="C26" s="263" t="s">
        <v>821</v>
      </c>
      <c r="D26" s="263"/>
      <c r="E26" s="263"/>
      <c r="F26" s="263"/>
      <c r="G26" s="263"/>
      <c r="H26" s="263"/>
      <c r="I26" s="263"/>
      <c r="J26" s="263"/>
      <c r="K26" s="261"/>
    </row>
    <row r="27" s="1" customFormat="1" ht="15" customHeight="1">
      <c r="B27" s="264"/>
      <c r="C27" s="263"/>
      <c r="D27" s="263" t="s">
        <v>822</v>
      </c>
      <c r="E27" s="263"/>
      <c r="F27" s="263"/>
      <c r="G27" s="263"/>
      <c r="H27" s="263"/>
      <c r="I27" s="263"/>
      <c r="J27" s="263"/>
      <c r="K27" s="261"/>
    </row>
    <row r="28" s="1" customFormat="1" ht="15" customHeight="1">
      <c r="B28" s="264"/>
      <c r="C28" s="265"/>
      <c r="D28" s="263" t="s">
        <v>823</v>
      </c>
      <c r="E28" s="263"/>
      <c r="F28" s="263"/>
      <c r="G28" s="263"/>
      <c r="H28" s="263"/>
      <c r="I28" s="263"/>
      <c r="J28" s="263"/>
      <c r="K28" s="261"/>
    </row>
    <row r="29" s="1" customFormat="1" ht="12.75" customHeight="1">
      <c r="B29" s="264"/>
      <c r="C29" s="265"/>
      <c r="D29" s="265"/>
      <c r="E29" s="265"/>
      <c r="F29" s="265"/>
      <c r="G29" s="265"/>
      <c r="H29" s="265"/>
      <c r="I29" s="265"/>
      <c r="J29" s="265"/>
      <c r="K29" s="261"/>
    </row>
    <row r="30" s="1" customFormat="1" ht="15" customHeight="1">
      <c r="B30" s="264"/>
      <c r="C30" s="265"/>
      <c r="D30" s="263" t="s">
        <v>824</v>
      </c>
      <c r="E30" s="263"/>
      <c r="F30" s="263"/>
      <c r="G30" s="263"/>
      <c r="H30" s="263"/>
      <c r="I30" s="263"/>
      <c r="J30" s="263"/>
      <c r="K30" s="261"/>
    </row>
    <row r="31" s="1" customFormat="1" ht="15" customHeight="1">
      <c r="B31" s="264"/>
      <c r="C31" s="265"/>
      <c r="D31" s="263" t="s">
        <v>825</v>
      </c>
      <c r="E31" s="263"/>
      <c r="F31" s="263"/>
      <c r="G31" s="263"/>
      <c r="H31" s="263"/>
      <c r="I31" s="263"/>
      <c r="J31" s="263"/>
      <c r="K31" s="261"/>
    </row>
    <row r="32" s="1" customFormat="1" ht="12.75" customHeight="1">
      <c r="B32" s="264"/>
      <c r="C32" s="265"/>
      <c r="D32" s="265"/>
      <c r="E32" s="265"/>
      <c r="F32" s="265"/>
      <c r="G32" s="265"/>
      <c r="H32" s="265"/>
      <c r="I32" s="265"/>
      <c r="J32" s="265"/>
      <c r="K32" s="261"/>
    </row>
    <row r="33" s="1" customFormat="1" ht="15" customHeight="1">
      <c r="B33" s="264"/>
      <c r="C33" s="265"/>
      <c r="D33" s="263" t="s">
        <v>826</v>
      </c>
      <c r="E33" s="263"/>
      <c r="F33" s="263"/>
      <c r="G33" s="263"/>
      <c r="H33" s="263"/>
      <c r="I33" s="263"/>
      <c r="J33" s="263"/>
      <c r="K33" s="261"/>
    </row>
    <row r="34" s="1" customFormat="1" ht="15" customHeight="1">
      <c r="B34" s="264"/>
      <c r="C34" s="265"/>
      <c r="D34" s="263" t="s">
        <v>827</v>
      </c>
      <c r="E34" s="263"/>
      <c r="F34" s="263"/>
      <c r="G34" s="263"/>
      <c r="H34" s="263"/>
      <c r="I34" s="263"/>
      <c r="J34" s="263"/>
      <c r="K34" s="261"/>
    </row>
    <row r="35" s="1" customFormat="1" ht="15" customHeight="1">
      <c r="B35" s="264"/>
      <c r="C35" s="265"/>
      <c r="D35" s="263" t="s">
        <v>828</v>
      </c>
      <c r="E35" s="263"/>
      <c r="F35" s="263"/>
      <c r="G35" s="263"/>
      <c r="H35" s="263"/>
      <c r="I35" s="263"/>
      <c r="J35" s="263"/>
      <c r="K35" s="261"/>
    </row>
    <row r="36" s="1" customFormat="1" ht="15" customHeight="1">
      <c r="B36" s="264"/>
      <c r="C36" s="265"/>
      <c r="D36" s="263"/>
      <c r="E36" s="266" t="s">
        <v>99</v>
      </c>
      <c r="F36" s="263"/>
      <c r="G36" s="263" t="s">
        <v>829</v>
      </c>
      <c r="H36" s="263"/>
      <c r="I36" s="263"/>
      <c r="J36" s="263"/>
      <c r="K36" s="261"/>
    </row>
    <row r="37" s="1" customFormat="1" ht="30.75" customHeight="1">
      <c r="B37" s="264"/>
      <c r="C37" s="265"/>
      <c r="D37" s="263"/>
      <c r="E37" s="266" t="s">
        <v>830</v>
      </c>
      <c r="F37" s="263"/>
      <c r="G37" s="263" t="s">
        <v>831</v>
      </c>
      <c r="H37" s="263"/>
      <c r="I37" s="263"/>
      <c r="J37" s="263"/>
      <c r="K37" s="261"/>
    </row>
    <row r="38" s="1" customFormat="1" ht="15" customHeight="1">
      <c r="B38" s="264"/>
      <c r="C38" s="265"/>
      <c r="D38" s="263"/>
      <c r="E38" s="266" t="s">
        <v>54</v>
      </c>
      <c r="F38" s="263"/>
      <c r="G38" s="263" t="s">
        <v>832</v>
      </c>
      <c r="H38" s="263"/>
      <c r="I38" s="263"/>
      <c r="J38" s="263"/>
      <c r="K38" s="261"/>
    </row>
    <row r="39" s="1" customFormat="1" ht="15" customHeight="1">
      <c r="B39" s="264"/>
      <c r="C39" s="265"/>
      <c r="D39" s="263"/>
      <c r="E39" s="266" t="s">
        <v>55</v>
      </c>
      <c r="F39" s="263"/>
      <c r="G39" s="263" t="s">
        <v>833</v>
      </c>
      <c r="H39" s="263"/>
      <c r="I39" s="263"/>
      <c r="J39" s="263"/>
      <c r="K39" s="261"/>
    </row>
    <row r="40" s="1" customFormat="1" ht="15" customHeight="1">
      <c r="B40" s="264"/>
      <c r="C40" s="265"/>
      <c r="D40" s="263"/>
      <c r="E40" s="266" t="s">
        <v>100</v>
      </c>
      <c r="F40" s="263"/>
      <c r="G40" s="263" t="s">
        <v>834</v>
      </c>
      <c r="H40" s="263"/>
      <c r="I40" s="263"/>
      <c r="J40" s="263"/>
      <c r="K40" s="261"/>
    </row>
    <row r="41" s="1" customFormat="1" ht="15" customHeight="1">
      <c r="B41" s="264"/>
      <c r="C41" s="265"/>
      <c r="D41" s="263"/>
      <c r="E41" s="266" t="s">
        <v>101</v>
      </c>
      <c r="F41" s="263"/>
      <c r="G41" s="263" t="s">
        <v>835</v>
      </c>
      <c r="H41" s="263"/>
      <c r="I41" s="263"/>
      <c r="J41" s="263"/>
      <c r="K41" s="261"/>
    </row>
    <row r="42" s="1" customFormat="1" ht="15" customHeight="1">
      <c r="B42" s="264"/>
      <c r="C42" s="265"/>
      <c r="D42" s="263"/>
      <c r="E42" s="266" t="s">
        <v>836</v>
      </c>
      <c r="F42" s="263"/>
      <c r="G42" s="263" t="s">
        <v>837</v>
      </c>
      <c r="H42" s="263"/>
      <c r="I42" s="263"/>
      <c r="J42" s="263"/>
      <c r="K42" s="261"/>
    </row>
    <row r="43" s="1" customFormat="1" ht="15" customHeight="1">
      <c r="B43" s="264"/>
      <c r="C43" s="265"/>
      <c r="D43" s="263"/>
      <c r="E43" s="266"/>
      <c r="F43" s="263"/>
      <c r="G43" s="263" t="s">
        <v>838</v>
      </c>
      <c r="H43" s="263"/>
      <c r="I43" s="263"/>
      <c r="J43" s="263"/>
      <c r="K43" s="261"/>
    </row>
    <row r="44" s="1" customFormat="1" ht="15" customHeight="1">
      <c r="B44" s="264"/>
      <c r="C44" s="265"/>
      <c r="D44" s="263"/>
      <c r="E44" s="266" t="s">
        <v>839</v>
      </c>
      <c r="F44" s="263"/>
      <c r="G44" s="263" t="s">
        <v>840</v>
      </c>
      <c r="H44" s="263"/>
      <c r="I44" s="263"/>
      <c r="J44" s="263"/>
      <c r="K44" s="261"/>
    </row>
    <row r="45" s="1" customFormat="1" ht="15" customHeight="1">
      <c r="B45" s="264"/>
      <c r="C45" s="265"/>
      <c r="D45" s="263"/>
      <c r="E45" s="266" t="s">
        <v>103</v>
      </c>
      <c r="F45" s="263"/>
      <c r="G45" s="263" t="s">
        <v>841</v>
      </c>
      <c r="H45" s="263"/>
      <c r="I45" s="263"/>
      <c r="J45" s="263"/>
      <c r="K45" s="261"/>
    </row>
    <row r="46" s="1" customFormat="1" ht="12.75" customHeight="1">
      <c r="B46" s="264"/>
      <c r="C46" s="265"/>
      <c r="D46" s="263"/>
      <c r="E46" s="263"/>
      <c r="F46" s="263"/>
      <c r="G46" s="263"/>
      <c r="H46" s="263"/>
      <c r="I46" s="263"/>
      <c r="J46" s="263"/>
      <c r="K46" s="261"/>
    </row>
    <row r="47" s="1" customFormat="1" ht="15" customHeight="1">
      <c r="B47" s="264"/>
      <c r="C47" s="265"/>
      <c r="D47" s="263" t="s">
        <v>842</v>
      </c>
      <c r="E47" s="263"/>
      <c r="F47" s="263"/>
      <c r="G47" s="263"/>
      <c r="H47" s="263"/>
      <c r="I47" s="263"/>
      <c r="J47" s="263"/>
      <c r="K47" s="261"/>
    </row>
    <row r="48" s="1" customFormat="1" ht="15" customHeight="1">
      <c r="B48" s="264"/>
      <c r="C48" s="265"/>
      <c r="D48" s="265"/>
      <c r="E48" s="263" t="s">
        <v>843</v>
      </c>
      <c r="F48" s="263"/>
      <c r="G48" s="263"/>
      <c r="H48" s="263"/>
      <c r="I48" s="263"/>
      <c r="J48" s="263"/>
      <c r="K48" s="261"/>
    </row>
    <row r="49" s="1" customFormat="1" ht="15" customHeight="1">
      <c r="B49" s="264"/>
      <c r="C49" s="265"/>
      <c r="D49" s="265"/>
      <c r="E49" s="263" t="s">
        <v>844</v>
      </c>
      <c r="F49" s="263"/>
      <c r="G49" s="263"/>
      <c r="H49" s="263"/>
      <c r="I49" s="263"/>
      <c r="J49" s="263"/>
      <c r="K49" s="261"/>
    </row>
    <row r="50" s="1" customFormat="1" ht="15" customHeight="1">
      <c r="B50" s="264"/>
      <c r="C50" s="265"/>
      <c r="D50" s="265"/>
      <c r="E50" s="263" t="s">
        <v>845</v>
      </c>
      <c r="F50" s="263"/>
      <c r="G50" s="263"/>
      <c r="H50" s="263"/>
      <c r="I50" s="263"/>
      <c r="J50" s="263"/>
      <c r="K50" s="261"/>
    </row>
    <row r="51" s="1" customFormat="1" ht="15" customHeight="1">
      <c r="B51" s="264"/>
      <c r="C51" s="265"/>
      <c r="D51" s="263" t="s">
        <v>846</v>
      </c>
      <c r="E51" s="263"/>
      <c r="F51" s="263"/>
      <c r="G51" s="263"/>
      <c r="H51" s="263"/>
      <c r="I51" s="263"/>
      <c r="J51" s="263"/>
      <c r="K51" s="261"/>
    </row>
    <row r="52" s="1" customFormat="1" ht="25.5" customHeight="1">
      <c r="B52" s="259"/>
      <c r="C52" s="260" t="s">
        <v>847</v>
      </c>
      <c r="D52" s="260"/>
      <c r="E52" s="260"/>
      <c r="F52" s="260"/>
      <c r="G52" s="260"/>
      <c r="H52" s="260"/>
      <c r="I52" s="260"/>
      <c r="J52" s="260"/>
      <c r="K52" s="261"/>
    </row>
    <row r="53" s="1" customFormat="1" ht="5.25" customHeight="1">
      <c r="B53" s="259"/>
      <c r="C53" s="262"/>
      <c r="D53" s="262"/>
      <c r="E53" s="262"/>
      <c r="F53" s="262"/>
      <c r="G53" s="262"/>
      <c r="H53" s="262"/>
      <c r="I53" s="262"/>
      <c r="J53" s="262"/>
      <c r="K53" s="261"/>
    </row>
    <row r="54" s="1" customFormat="1" ht="15" customHeight="1">
      <c r="B54" s="259"/>
      <c r="C54" s="263" t="s">
        <v>848</v>
      </c>
      <c r="D54" s="263"/>
      <c r="E54" s="263"/>
      <c r="F54" s="263"/>
      <c r="G54" s="263"/>
      <c r="H54" s="263"/>
      <c r="I54" s="263"/>
      <c r="J54" s="263"/>
      <c r="K54" s="261"/>
    </row>
    <row r="55" s="1" customFormat="1" ht="15" customHeight="1">
      <c r="B55" s="259"/>
      <c r="C55" s="263" t="s">
        <v>849</v>
      </c>
      <c r="D55" s="263"/>
      <c r="E55" s="263"/>
      <c r="F55" s="263"/>
      <c r="G55" s="263"/>
      <c r="H55" s="263"/>
      <c r="I55" s="263"/>
      <c r="J55" s="263"/>
      <c r="K55" s="261"/>
    </row>
    <row r="56" s="1" customFormat="1" ht="12.75" customHeight="1">
      <c r="B56" s="259"/>
      <c r="C56" s="263"/>
      <c r="D56" s="263"/>
      <c r="E56" s="263"/>
      <c r="F56" s="263"/>
      <c r="G56" s="263"/>
      <c r="H56" s="263"/>
      <c r="I56" s="263"/>
      <c r="J56" s="263"/>
      <c r="K56" s="261"/>
    </row>
    <row r="57" s="1" customFormat="1" ht="15" customHeight="1">
      <c r="B57" s="259"/>
      <c r="C57" s="263" t="s">
        <v>850</v>
      </c>
      <c r="D57" s="263"/>
      <c r="E57" s="263"/>
      <c r="F57" s="263"/>
      <c r="G57" s="263"/>
      <c r="H57" s="263"/>
      <c r="I57" s="263"/>
      <c r="J57" s="263"/>
      <c r="K57" s="261"/>
    </row>
    <row r="58" s="1" customFormat="1" ht="15" customHeight="1">
      <c r="B58" s="259"/>
      <c r="C58" s="265"/>
      <c r="D58" s="263" t="s">
        <v>851</v>
      </c>
      <c r="E58" s="263"/>
      <c r="F58" s="263"/>
      <c r="G58" s="263"/>
      <c r="H58" s="263"/>
      <c r="I58" s="263"/>
      <c r="J58" s="263"/>
      <c r="K58" s="261"/>
    </row>
    <row r="59" s="1" customFormat="1" ht="15" customHeight="1">
      <c r="B59" s="259"/>
      <c r="C59" s="265"/>
      <c r="D59" s="263" t="s">
        <v>852</v>
      </c>
      <c r="E59" s="263"/>
      <c r="F59" s="263"/>
      <c r="G59" s="263"/>
      <c r="H59" s="263"/>
      <c r="I59" s="263"/>
      <c r="J59" s="263"/>
      <c r="K59" s="261"/>
    </row>
    <row r="60" s="1" customFormat="1" ht="15" customHeight="1">
      <c r="B60" s="259"/>
      <c r="C60" s="265"/>
      <c r="D60" s="263" t="s">
        <v>853</v>
      </c>
      <c r="E60" s="263"/>
      <c r="F60" s="263"/>
      <c r="G60" s="263"/>
      <c r="H60" s="263"/>
      <c r="I60" s="263"/>
      <c r="J60" s="263"/>
      <c r="K60" s="261"/>
    </row>
    <row r="61" s="1" customFormat="1" ht="15" customHeight="1">
      <c r="B61" s="259"/>
      <c r="C61" s="265"/>
      <c r="D61" s="263" t="s">
        <v>854</v>
      </c>
      <c r="E61" s="263"/>
      <c r="F61" s="263"/>
      <c r="G61" s="263"/>
      <c r="H61" s="263"/>
      <c r="I61" s="263"/>
      <c r="J61" s="263"/>
      <c r="K61" s="261"/>
    </row>
    <row r="62" s="1" customFormat="1" ht="15" customHeight="1">
      <c r="B62" s="259"/>
      <c r="C62" s="265"/>
      <c r="D62" s="268" t="s">
        <v>855</v>
      </c>
      <c r="E62" s="268"/>
      <c r="F62" s="268"/>
      <c r="G62" s="268"/>
      <c r="H62" s="268"/>
      <c r="I62" s="268"/>
      <c r="J62" s="268"/>
      <c r="K62" s="261"/>
    </row>
    <row r="63" s="1" customFormat="1" ht="15" customHeight="1">
      <c r="B63" s="259"/>
      <c r="C63" s="265"/>
      <c r="D63" s="263" t="s">
        <v>856</v>
      </c>
      <c r="E63" s="263"/>
      <c r="F63" s="263"/>
      <c r="G63" s="263"/>
      <c r="H63" s="263"/>
      <c r="I63" s="263"/>
      <c r="J63" s="263"/>
      <c r="K63" s="261"/>
    </row>
    <row r="64" s="1" customFormat="1" ht="12.75" customHeight="1">
      <c r="B64" s="259"/>
      <c r="C64" s="265"/>
      <c r="D64" s="265"/>
      <c r="E64" s="269"/>
      <c r="F64" s="265"/>
      <c r="G64" s="265"/>
      <c r="H64" s="265"/>
      <c r="I64" s="265"/>
      <c r="J64" s="265"/>
      <c r="K64" s="261"/>
    </row>
    <row r="65" s="1" customFormat="1" ht="15" customHeight="1">
      <c r="B65" s="259"/>
      <c r="C65" s="265"/>
      <c r="D65" s="263" t="s">
        <v>857</v>
      </c>
      <c r="E65" s="263"/>
      <c r="F65" s="263"/>
      <c r="G65" s="263"/>
      <c r="H65" s="263"/>
      <c r="I65" s="263"/>
      <c r="J65" s="263"/>
      <c r="K65" s="261"/>
    </row>
    <row r="66" s="1" customFormat="1" ht="15" customHeight="1">
      <c r="B66" s="259"/>
      <c r="C66" s="265"/>
      <c r="D66" s="268" t="s">
        <v>858</v>
      </c>
      <c r="E66" s="268"/>
      <c r="F66" s="268"/>
      <c r="G66" s="268"/>
      <c r="H66" s="268"/>
      <c r="I66" s="268"/>
      <c r="J66" s="268"/>
      <c r="K66" s="261"/>
    </row>
    <row r="67" s="1" customFormat="1" ht="15" customHeight="1">
      <c r="B67" s="259"/>
      <c r="C67" s="265"/>
      <c r="D67" s="263" t="s">
        <v>859</v>
      </c>
      <c r="E67" s="263"/>
      <c r="F67" s="263"/>
      <c r="G67" s="263"/>
      <c r="H67" s="263"/>
      <c r="I67" s="263"/>
      <c r="J67" s="263"/>
      <c r="K67" s="261"/>
    </row>
    <row r="68" s="1" customFormat="1" ht="15" customHeight="1">
      <c r="B68" s="259"/>
      <c r="C68" s="265"/>
      <c r="D68" s="263" t="s">
        <v>860</v>
      </c>
      <c r="E68" s="263"/>
      <c r="F68" s="263"/>
      <c r="G68" s="263"/>
      <c r="H68" s="263"/>
      <c r="I68" s="263"/>
      <c r="J68" s="263"/>
      <c r="K68" s="261"/>
    </row>
    <row r="69" s="1" customFormat="1" ht="15" customHeight="1">
      <c r="B69" s="259"/>
      <c r="C69" s="265"/>
      <c r="D69" s="263" t="s">
        <v>861</v>
      </c>
      <c r="E69" s="263"/>
      <c r="F69" s="263"/>
      <c r="G69" s="263"/>
      <c r="H69" s="263"/>
      <c r="I69" s="263"/>
      <c r="J69" s="263"/>
      <c r="K69" s="261"/>
    </row>
    <row r="70" s="1" customFormat="1" ht="15" customHeight="1">
      <c r="B70" s="259"/>
      <c r="C70" s="265"/>
      <c r="D70" s="263" t="s">
        <v>862</v>
      </c>
      <c r="E70" s="263"/>
      <c r="F70" s="263"/>
      <c r="G70" s="263"/>
      <c r="H70" s="263"/>
      <c r="I70" s="263"/>
      <c r="J70" s="263"/>
      <c r="K70" s="261"/>
    </row>
    <row r="71" s="1" customFormat="1" ht="12.75" customHeight="1">
      <c r="B71" s="270"/>
      <c r="C71" s="271"/>
      <c r="D71" s="271"/>
      <c r="E71" s="271"/>
      <c r="F71" s="271"/>
      <c r="G71" s="271"/>
      <c r="H71" s="271"/>
      <c r="I71" s="271"/>
      <c r="J71" s="271"/>
      <c r="K71" s="272"/>
    </row>
    <row r="72" s="1" customFormat="1" ht="18.75" customHeight="1">
      <c r="B72" s="273"/>
      <c r="C72" s="273"/>
      <c r="D72" s="273"/>
      <c r="E72" s="273"/>
      <c r="F72" s="273"/>
      <c r="G72" s="273"/>
      <c r="H72" s="273"/>
      <c r="I72" s="273"/>
      <c r="J72" s="273"/>
      <c r="K72" s="274"/>
    </row>
    <row r="73" s="1" customFormat="1" ht="18.75" customHeight="1">
      <c r="B73" s="274"/>
      <c r="C73" s="274"/>
      <c r="D73" s="274"/>
      <c r="E73" s="274"/>
      <c r="F73" s="274"/>
      <c r="G73" s="274"/>
      <c r="H73" s="274"/>
      <c r="I73" s="274"/>
      <c r="J73" s="274"/>
      <c r="K73" s="274"/>
    </row>
    <row r="74" s="1" customFormat="1" ht="7.5" customHeight="1">
      <c r="B74" s="275"/>
      <c r="C74" s="276"/>
      <c r="D74" s="276"/>
      <c r="E74" s="276"/>
      <c r="F74" s="276"/>
      <c r="G74" s="276"/>
      <c r="H74" s="276"/>
      <c r="I74" s="276"/>
      <c r="J74" s="276"/>
      <c r="K74" s="277"/>
    </row>
    <row r="75" s="1" customFormat="1" ht="45" customHeight="1">
      <c r="B75" s="278"/>
      <c r="C75" s="279" t="s">
        <v>863</v>
      </c>
      <c r="D75" s="279"/>
      <c r="E75" s="279"/>
      <c r="F75" s="279"/>
      <c r="G75" s="279"/>
      <c r="H75" s="279"/>
      <c r="I75" s="279"/>
      <c r="J75" s="279"/>
      <c r="K75" s="280"/>
    </row>
    <row r="76" s="1" customFormat="1" ht="17.25" customHeight="1">
      <c r="B76" s="278"/>
      <c r="C76" s="281" t="s">
        <v>864</v>
      </c>
      <c r="D76" s="281"/>
      <c r="E76" s="281"/>
      <c r="F76" s="281" t="s">
        <v>865</v>
      </c>
      <c r="G76" s="282"/>
      <c r="H76" s="281" t="s">
        <v>55</v>
      </c>
      <c r="I76" s="281" t="s">
        <v>58</v>
      </c>
      <c r="J76" s="281" t="s">
        <v>866</v>
      </c>
      <c r="K76" s="280"/>
    </row>
    <row r="77" s="1" customFormat="1" ht="17.25" customHeight="1">
      <c r="B77" s="278"/>
      <c r="C77" s="283" t="s">
        <v>867</v>
      </c>
      <c r="D77" s="283"/>
      <c r="E77" s="283"/>
      <c r="F77" s="284" t="s">
        <v>868</v>
      </c>
      <c r="G77" s="285"/>
      <c r="H77" s="283"/>
      <c r="I77" s="283"/>
      <c r="J77" s="283" t="s">
        <v>869</v>
      </c>
      <c r="K77" s="280"/>
    </row>
    <row r="78" s="1" customFormat="1" ht="5.25" customHeight="1">
      <c r="B78" s="278"/>
      <c r="C78" s="286"/>
      <c r="D78" s="286"/>
      <c r="E78" s="286"/>
      <c r="F78" s="286"/>
      <c r="G78" s="287"/>
      <c r="H78" s="286"/>
      <c r="I78" s="286"/>
      <c r="J78" s="286"/>
      <c r="K78" s="280"/>
    </row>
    <row r="79" s="1" customFormat="1" ht="15" customHeight="1">
      <c r="B79" s="278"/>
      <c r="C79" s="266" t="s">
        <v>54</v>
      </c>
      <c r="D79" s="288"/>
      <c r="E79" s="288"/>
      <c r="F79" s="289" t="s">
        <v>870</v>
      </c>
      <c r="G79" s="290"/>
      <c r="H79" s="266" t="s">
        <v>871</v>
      </c>
      <c r="I79" s="266" t="s">
        <v>872</v>
      </c>
      <c r="J79" s="266">
        <v>20</v>
      </c>
      <c r="K79" s="280"/>
    </row>
    <row r="80" s="1" customFormat="1" ht="15" customHeight="1">
      <c r="B80" s="278"/>
      <c r="C80" s="266" t="s">
        <v>873</v>
      </c>
      <c r="D80" s="266"/>
      <c r="E80" s="266"/>
      <c r="F80" s="289" t="s">
        <v>870</v>
      </c>
      <c r="G80" s="290"/>
      <c r="H80" s="266" t="s">
        <v>874</v>
      </c>
      <c r="I80" s="266" t="s">
        <v>872</v>
      </c>
      <c r="J80" s="266">
        <v>120</v>
      </c>
      <c r="K80" s="280"/>
    </row>
    <row r="81" s="1" customFormat="1" ht="15" customHeight="1">
      <c r="B81" s="291"/>
      <c r="C81" s="266" t="s">
        <v>875</v>
      </c>
      <c r="D81" s="266"/>
      <c r="E81" s="266"/>
      <c r="F81" s="289" t="s">
        <v>876</v>
      </c>
      <c r="G81" s="290"/>
      <c r="H81" s="266" t="s">
        <v>877</v>
      </c>
      <c r="I81" s="266" t="s">
        <v>872</v>
      </c>
      <c r="J81" s="266">
        <v>50</v>
      </c>
      <c r="K81" s="280"/>
    </row>
    <row r="82" s="1" customFormat="1" ht="15" customHeight="1">
      <c r="B82" s="291"/>
      <c r="C82" s="266" t="s">
        <v>878</v>
      </c>
      <c r="D82" s="266"/>
      <c r="E82" s="266"/>
      <c r="F82" s="289" t="s">
        <v>870</v>
      </c>
      <c r="G82" s="290"/>
      <c r="H82" s="266" t="s">
        <v>879</v>
      </c>
      <c r="I82" s="266" t="s">
        <v>880</v>
      </c>
      <c r="J82" s="266"/>
      <c r="K82" s="280"/>
    </row>
    <row r="83" s="1" customFormat="1" ht="15" customHeight="1">
      <c r="B83" s="291"/>
      <c r="C83" s="292" t="s">
        <v>881</v>
      </c>
      <c r="D83" s="292"/>
      <c r="E83" s="292"/>
      <c r="F83" s="293" t="s">
        <v>876</v>
      </c>
      <c r="G83" s="292"/>
      <c r="H83" s="292" t="s">
        <v>882</v>
      </c>
      <c r="I83" s="292" t="s">
        <v>872</v>
      </c>
      <c r="J83" s="292">
        <v>15</v>
      </c>
      <c r="K83" s="280"/>
    </row>
    <row r="84" s="1" customFormat="1" ht="15" customHeight="1">
      <c r="B84" s="291"/>
      <c r="C84" s="292" t="s">
        <v>883</v>
      </c>
      <c r="D84" s="292"/>
      <c r="E84" s="292"/>
      <c r="F84" s="293" t="s">
        <v>876</v>
      </c>
      <c r="G84" s="292"/>
      <c r="H84" s="292" t="s">
        <v>884</v>
      </c>
      <c r="I84" s="292" t="s">
        <v>872</v>
      </c>
      <c r="J84" s="292">
        <v>15</v>
      </c>
      <c r="K84" s="280"/>
    </row>
    <row r="85" s="1" customFormat="1" ht="15" customHeight="1">
      <c r="B85" s="291"/>
      <c r="C85" s="292" t="s">
        <v>885</v>
      </c>
      <c r="D85" s="292"/>
      <c r="E85" s="292"/>
      <c r="F85" s="293" t="s">
        <v>876</v>
      </c>
      <c r="G85" s="292"/>
      <c r="H85" s="292" t="s">
        <v>886</v>
      </c>
      <c r="I85" s="292" t="s">
        <v>872</v>
      </c>
      <c r="J85" s="292">
        <v>20</v>
      </c>
      <c r="K85" s="280"/>
    </row>
    <row r="86" s="1" customFormat="1" ht="15" customHeight="1">
      <c r="B86" s="291"/>
      <c r="C86" s="292" t="s">
        <v>887</v>
      </c>
      <c r="D86" s="292"/>
      <c r="E86" s="292"/>
      <c r="F86" s="293" t="s">
        <v>876</v>
      </c>
      <c r="G86" s="292"/>
      <c r="H86" s="292" t="s">
        <v>888</v>
      </c>
      <c r="I86" s="292" t="s">
        <v>872</v>
      </c>
      <c r="J86" s="292">
        <v>20</v>
      </c>
      <c r="K86" s="280"/>
    </row>
    <row r="87" s="1" customFormat="1" ht="15" customHeight="1">
      <c r="B87" s="291"/>
      <c r="C87" s="266" t="s">
        <v>889</v>
      </c>
      <c r="D87" s="266"/>
      <c r="E87" s="266"/>
      <c r="F87" s="289" t="s">
        <v>876</v>
      </c>
      <c r="G87" s="290"/>
      <c r="H87" s="266" t="s">
        <v>890</v>
      </c>
      <c r="I87" s="266" t="s">
        <v>872</v>
      </c>
      <c r="J87" s="266">
        <v>50</v>
      </c>
      <c r="K87" s="280"/>
    </row>
    <row r="88" s="1" customFormat="1" ht="15" customHeight="1">
      <c r="B88" s="291"/>
      <c r="C88" s="266" t="s">
        <v>891</v>
      </c>
      <c r="D88" s="266"/>
      <c r="E88" s="266"/>
      <c r="F88" s="289" t="s">
        <v>876</v>
      </c>
      <c r="G88" s="290"/>
      <c r="H88" s="266" t="s">
        <v>892</v>
      </c>
      <c r="I88" s="266" t="s">
        <v>872</v>
      </c>
      <c r="J88" s="266">
        <v>20</v>
      </c>
      <c r="K88" s="280"/>
    </row>
    <row r="89" s="1" customFormat="1" ht="15" customHeight="1">
      <c r="B89" s="291"/>
      <c r="C89" s="266" t="s">
        <v>893</v>
      </c>
      <c r="D89" s="266"/>
      <c r="E89" s="266"/>
      <c r="F89" s="289" t="s">
        <v>876</v>
      </c>
      <c r="G89" s="290"/>
      <c r="H89" s="266" t="s">
        <v>894</v>
      </c>
      <c r="I89" s="266" t="s">
        <v>872</v>
      </c>
      <c r="J89" s="266">
        <v>20</v>
      </c>
      <c r="K89" s="280"/>
    </row>
    <row r="90" s="1" customFormat="1" ht="15" customHeight="1">
      <c r="B90" s="291"/>
      <c r="C90" s="266" t="s">
        <v>895</v>
      </c>
      <c r="D90" s="266"/>
      <c r="E90" s="266"/>
      <c r="F90" s="289" t="s">
        <v>876</v>
      </c>
      <c r="G90" s="290"/>
      <c r="H90" s="266" t="s">
        <v>896</v>
      </c>
      <c r="I90" s="266" t="s">
        <v>872</v>
      </c>
      <c r="J90" s="266">
        <v>50</v>
      </c>
      <c r="K90" s="280"/>
    </row>
    <row r="91" s="1" customFormat="1" ht="15" customHeight="1">
      <c r="B91" s="291"/>
      <c r="C91" s="266" t="s">
        <v>897</v>
      </c>
      <c r="D91" s="266"/>
      <c r="E91" s="266"/>
      <c r="F91" s="289" t="s">
        <v>876</v>
      </c>
      <c r="G91" s="290"/>
      <c r="H91" s="266" t="s">
        <v>897</v>
      </c>
      <c r="I91" s="266" t="s">
        <v>872</v>
      </c>
      <c r="J91" s="266">
        <v>50</v>
      </c>
      <c r="K91" s="280"/>
    </row>
    <row r="92" s="1" customFormat="1" ht="15" customHeight="1">
      <c r="B92" s="291"/>
      <c r="C92" s="266" t="s">
        <v>898</v>
      </c>
      <c r="D92" s="266"/>
      <c r="E92" s="266"/>
      <c r="F92" s="289" t="s">
        <v>876</v>
      </c>
      <c r="G92" s="290"/>
      <c r="H92" s="266" t="s">
        <v>899</v>
      </c>
      <c r="I92" s="266" t="s">
        <v>872</v>
      </c>
      <c r="J92" s="266">
        <v>255</v>
      </c>
      <c r="K92" s="280"/>
    </row>
    <row r="93" s="1" customFormat="1" ht="15" customHeight="1">
      <c r="B93" s="291"/>
      <c r="C93" s="266" t="s">
        <v>900</v>
      </c>
      <c r="D93" s="266"/>
      <c r="E93" s="266"/>
      <c r="F93" s="289" t="s">
        <v>870</v>
      </c>
      <c r="G93" s="290"/>
      <c r="H93" s="266" t="s">
        <v>901</v>
      </c>
      <c r="I93" s="266" t="s">
        <v>902</v>
      </c>
      <c r="J93" s="266"/>
      <c r="K93" s="280"/>
    </row>
    <row r="94" s="1" customFormat="1" ht="15" customHeight="1">
      <c r="B94" s="291"/>
      <c r="C94" s="266" t="s">
        <v>903</v>
      </c>
      <c r="D94" s="266"/>
      <c r="E94" s="266"/>
      <c r="F94" s="289" t="s">
        <v>870</v>
      </c>
      <c r="G94" s="290"/>
      <c r="H94" s="266" t="s">
        <v>904</v>
      </c>
      <c r="I94" s="266" t="s">
        <v>905</v>
      </c>
      <c r="J94" s="266"/>
      <c r="K94" s="280"/>
    </row>
    <row r="95" s="1" customFormat="1" ht="15" customHeight="1">
      <c r="B95" s="291"/>
      <c r="C95" s="266" t="s">
        <v>906</v>
      </c>
      <c r="D95" s="266"/>
      <c r="E95" s="266"/>
      <c r="F95" s="289" t="s">
        <v>870</v>
      </c>
      <c r="G95" s="290"/>
      <c r="H95" s="266" t="s">
        <v>906</v>
      </c>
      <c r="I95" s="266" t="s">
        <v>905</v>
      </c>
      <c r="J95" s="266"/>
      <c r="K95" s="280"/>
    </row>
    <row r="96" s="1" customFormat="1" ht="15" customHeight="1">
      <c r="B96" s="291"/>
      <c r="C96" s="266" t="s">
        <v>39</v>
      </c>
      <c r="D96" s="266"/>
      <c r="E96" s="266"/>
      <c r="F96" s="289" t="s">
        <v>870</v>
      </c>
      <c r="G96" s="290"/>
      <c r="H96" s="266" t="s">
        <v>907</v>
      </c>
      <c r="I96" s="266" t="s">
        <v>905</v>
      </c>
      <c r="J96" s="266"/>
      <c r="K96" s="280"/>
    </row>
    <row r="97" s="1" customFormat="1" ht="15" customHeight="1">
      <c r="B97" s="291"/>
      <c r="C97" s="266" t="s">
        <v>49</v>
      </c>
      <c r="D97" s="266"/>
      <c r="E97" s="266"/>
      <c r="F97" s="289" t="s">
        <v>870</v>
      </c>
      <c r="G97" s="290"/>
      <c r="H97" s="266" t="s">
        <v>908</v>
      </c>
      <c r="I97" s="266" t="s">
        <v>905</v>
      </c>
      <c r="J97" s="266"/>
      <c r="K97" s="280"/>
    </row>
    <row r="98" s="1" customFormat="1" ht="15" customHeight="1">
      <c r="B98" s="294"/>
      <c r="C98" s="295"/>
      <c r="D98" s="295"/>
      <c r="E98" s="295"/>
      <c r="F98" s="295"/>
      <c r="G98" s="295"/>
      <c r="H98" s="295"/>
      <c r="I98" s="295"/>
      <c r="J98" s="295"/>
      <c r="K98" s="296"/>
    </row>
    <row r="99" s="1" customFormat="1" ht="18.75" customHeight="1">
      <c r="B99" s="297"/>
      <c r="C99" s="298"/>
      <c r="D99" s="298"/>
      <c r="E99" s="298"/>
      <c r="F99" s="298"/>
      <c r="G99" s="298"/>
      <c r="H99" s="298"/>
      <c r="I99" s="298"/>
      <c r="J99" s="298"/>
      <c r="K99" s="297"/>
    </row>
    <row r="100" s="1" customFormat="1" ht="18.75" customHeight="1">
      <c r="B100" s="274"/>
      <c r="C100" s="274"/>
      <c r="D100" s="274"/>
      <c r="E100" s="274"/>
      <c r="F100" s="274"/>
      <c r="G100" s="274"/>
      <c r="H100" s="274"/>
      <c r="I100" s="274"/>
      <c r="J100" s="274"/>
      <c r="K100" s="274"/>
    </row>
    <row r="101" s="1" customFormat="1" ht="7.5" customHeight="1">
      <c r="B101" s="275"/>
      <c r="C101" s="276"/>
      <c r="D101" s="276"/>
      <c r="E101" s="276"/>
      <c r="F101" s="276"/>
      <c r="G101" s="276"/>
      <c r="H101" s="276"/>
      <c r="I101" s="276"/>
      <c r="J101" s="276"/>
      <c r="K101" s="277"/>
    </row>
    <row r="102" s="1" customFormat="1" ht="45" customHeight="1">
      <c r="B102" s="278"/>
      <c r="C102" s="279" t="s">
        <v>909</v>
      </c>
      <c r="D102" s="279"/>
      <c r="E102" s="279"/>
      <c r="F102" s="279"/>
      <c r="G102" s="279"/>
      <c r="H102" s="279"/>
      <c r="I102" s="279"/>
      <c r="J102" s="279"/>
      <c r="K102" s="280"/>
    </row>
    <row r="103" s="1" customFormat="1" ht="17.25" customHeight="1">
      <c r="B103" s="278"/>
      <c r="C103" s="281" t="s">
        <v>864</v>
      </c>
      <c r="D103" s="281"/>
      <c r="E103" s="281"/>
      <c r="F103" s="281" t="s">
        <v>865</v>
      </c>
      <c r="G103" s="282"/>
      <c r="H103" s="281" t="s">
        <v>55</v>
      </c>
      <c r="I103" s="281" t="s">
        <v>58</v>
      </c>
      <c r="J103" s="281" t="s">
        <v>866</v>
      </c>
      <c r="K103" s="280"/>
    </row>
    <row r="104" s="1" customFormat="1" ht="17.25" customHeight="1">
      <c r="B104" s="278"/>
      <c r="C104" s="283" t="s">
        <v>867</v>
      </c>
      <c r="D104" s="283"/>
      <c r="E104" s="283"/>
      <c r="F104" s="284" t="s">
        <v>868</v>
      </c>
      <c r="G104" s="285"/>
      <c r="H104" s="283"/>
      <c r="I104" s="283"/>
      <c r="J104" s="283" t="s">
        <v>869</v>
      </c>
      <c r="K104" s="280"/>
    </row>
    <row r="105" s="1" customFormat="1" ht="5.25" customHeight="1">
      <c r="B105" s="278"/>
      <c r="C105" s="281"/>
      <c r="D105" s="281"/>
      <c r="E105" s="281"/>
      <c r="F105" s="281"/>
      <c r="G105" s="299"/>
      <c r="H105" s="281"/>
      <c r="I105" s="281"/>
      <c r="J105" s="281"/>
      <c r="K105" s="280"/>
    </row>
    <row r="106" s="1" customFormat="1" ht="15" customHeight="1">
      <c r="B106" s="278"/>
      <c r="C106" s="266" t="s">
        <v>54</v>
      </c>
      <c r="D106" s="288"/>
      <c r="E106" s="288"/>
      <c r="F106" s="289" t="s">
        <v>870</v>
      </c>
      <c r="G106" s="266"/>
      <c r="H106" s="266" t="s">
        <v>910</v>
      </c>
      <c r="I106" s="266" t="s">
        <v>872</v>
      </c>
      <c r="J106" s="266">
        <v>20</v>
      </c>
      <c r="K106" s="280"/>
    </row>
    <row r="107" s="1" customFormat="1" ht="15" customHeight="1">
      <c r="B107" s="278"/>
      <c r="C107" s="266" t="s">
        <v>873</v>
      </c>
      <c r="D107" s="266"/>
      <c r="E107" s="266"/>
      <c r="F107" s="289" t="s">
        <v>870</v>
      </c>
      <c r="G107" s="266"/>
      <c r="H107" s="266" t="s">
        <v>910</v>
      </c>
      <c r="I107" s="266" t="s">
        <v>872</v>
      </c>
      <c r="J107" s="266">
        <v>120</v>
      </c>
      <c r="K107" s="280"/>
    </row>
    <row r="108" s="1" customFormat="1" ht="15" customHeight="1">
      <c r="B108" s="291"/>
      <c r="C108" s="266" t="s">
        <v>875</v>
      </c>
      <c r="D108" s="266"/>
      <c r="E108" s="266"/>
      <c r="F108" s="289" t="s">
        <v>876</v>
      </c>
      <c r="G108" s="266"/>
      <c r="H108" s="266" t="s">
        <v>910</v>
      </c>
      <c r="I108" s="266" t="s">
        <v>872</v>
      </c>
      <c r="J108" s="266">
        <v>50</v>
      </c>
      <c r="K108" s="280"/>
    </row>
    <row r="109" s="1" customFormat="1" ht="15" customHeight="1">
      <c r="B109" s="291"/>
      <c r="C109" s="266" t="s">
        <v>878</v>
      </c>
      <c r="D109" s="266"/>
      <c r="E109" s="266"/>
      <c r="F109" s="289" t="s">
        <v>870</v>
      </c>
      <c r="G109" s="266"/>
      <c r="H109" s="266" t="s">
        <v>910</v>
      </c>
      <c r="I109" s="266" t="s">
        <v>880</v>
      </c>
      <c r="J109" s="266"/>
      <c r="K109" s="280"/>
    </row>
    <row r="110" s="1" customFormat="1" ht="15" customHeight="1">
      <c r="B110" s="291"/>
      <c r="C110" s="266" t="s">
        <v>889</v>
      </c>
      <c r="D110" s="266"/>
      <c r="E110" s="266"/>
      <c r="F110" s="289" t="s">
        <v>876</v>
      </c>
      <c r="G110" s="266"/>
      <c r="H110" s="266" t="s">
        <v>910</v>
      </c>
      <c r="I110" s="266" t="s">
        <v>872</v>
      </c>
      <c r="J110" s="266">
        <v>50</v>
      </c>
      <c r="K110" s="280"/>
    </row>
    <row r="111" s="1" customFormat="1" ht="15" customHeight="1">
      <c r="B111" s="291"/>
      <c r="C111" s="266" t="s">
        <v>897</v>
      </c>
      <c r="D111" s="266"/>
      <c r="E111" s="266"/>
      <c r="F111" s="289" t="s">
        <v>876</v>
      </c>
      <c r="G111" s="266"/>
      <c r="H111" s="266" t="s">
        <v>910</v>
      </c>
      <c r="I111" s="266" t="s">
        <v>872</v>
      </c>
      <c r="J111" s="266">
        <v>50</v>
      </c>
      <c r="K111" s="280"/>
    </row>
    <row r="112" s="1" customFormat="1" ht="15" customHeight="1">
      <c r="B112" s="291"/>
      <c r="C112" s="266" t="s">
        <v>895</v>
      </c>
      <c r="D112" s="266"/>
      <c r="E112" s="266"/>
      <c r="F112" s="289" t="s">
        <v>876</v>
      </c>
      <c r="G112" s="266"/>
      <c r="H112" s="266" t="s">
        <v>910</v>
      </c>
      <c r="I112" s="266" t="s">
        <v>872</v>
      </c>
      <c r="J112" s="266">
        <v>50</v>
      </c>
      <c r="K112" s="280"/>
    </row>
    <row r="113" s="1" customFormat="1" ht="15" customHeight="1">
      <c r="B113" s="291"/>
      <c r="C113" s="266" t="s">
        <v>54</v>
      </c>
      <c r="D113" s="266"/>
      <c r="E113" s="266"/>
      <c r="F113" s="289" t="s">
        <v>870</v>
      </c>
      <c r="G113" s="266"/>
      <c r="H113" s="266" t="s">
        <v>911</v>
      </c>
      <c r="I113" s="266" t="s">
        <v>872</v>
      </c>
      <c r="J113" s="266">
        <v>20</v>
      </c>
      <c r="K113" s="280"/>
    </row>
    <row r="114" s="1" customFormat="1" ht="15" customHeight="1">
      <c r="B114" s="291"/>
      <c r="C114" s="266" t="s">
        <v>912</v>
      </c>
      <c r="D114" s="266"/>
      <c r="E114" s="266"/>
      <c r="F114" s="289" t="s">
        <v>870</v>
      </c>
      <c r="G114" s="266"/>
      <c r="H114" s="266" t="s">
        <v>913</v>
      </c>
      <c r="I114" s="266" t="s">
        <v>872</v>
      </c>
      <c r="J114" s="266">
        <v>120</v>
      </c>
      <c r="K114" s="280"/>
    </row>
    <row r="115" s="1" customFormat="1" ht="15" customHeight="1">
      <c r="B115" s="291"/>
      <c r="C115" s="266" t="s">
        <v>39</v>
      </c>
      <c r="D115" s="266"/>
      <c r="E115" s="266"/>
      <c r="F115" s="289" t="s">
        <v>870</v>
      </c>
      <c r="G115" s="266"/>
      <c r="H115" s="266" t="s">
        <v>914</v>
      </c>
      <c r="I115" s="266" t="s">
        <v>905</v>
      </c>
      <c r="J115" s="266"/>
      <c r="K115" s="280"/>
    </row>
    <row r="116" s="1" customFormat="1" ht="15" customHeight="1">
      <c r="B116" s="291"/>
      <c r="C116" s="266" t="s">
        <v>49</v>
      </c>
      <c r="D116" s="266"/>
      <c r="E116" s="266"/>
      <c r="F116" s="289" t="s">
        <v>870</v>
      </c>
      <c r="G116" s="266"/>
      <c r="H116" s="266" t="s">
        <v>915</v>
      </c>
      <c r="I116" s="266" t="s">
        <v>905</v>
      </c>
      <c r="J116" s="266"/>
      <c r="K116" s="280"/>
    </row>
    <row r="117" s="1" customFormat="1" ht="15" customHeight="1">
      <c r="B117" s="291"/>
      <c r="C117" s="266" t="s">
        <v>58</v>
      </c>
      <c r="D117" s="266"/>
      <c r="E117" s="266"/>
      <c r="F117" s="289" t="s">
        <v>870</v>
      </c>
      <c r="G117" s="266"/>
      <c r="H117" s="266" t="s">
        <v>916</v>
      </c>
      <c r="I117" s="266" t="s">
        <v>917</v>
      </c>
      <c r="J117" s="266"/>
      <c r="K117" s="280"/>
    </row>
    <row r="118" s="1" customFormat="1" ht="15" customHeight="1">
      <c r="B118" s="294"/>
      <c r="C118" s="300"/>
      <c r="D118" s="300"/>
      <c r="E118" s="300"/>
      <c r="F118" s="300"/>
      <c r="G118" s="300"/>
      <c r="H118" s="300"/>
      <c r="I118" s="300"/>
      <c r="J118" s="300"/>
      <c r="K118" s="296"/>
    </row>
    <row r="119" s="1" customFormat="1" ht="18.75" customHeight="1">
      <c r="B119" s="301"/>
      <c r="C119" s="302"/>
      <c r="D119" s="302"/>
      <c r="E119" s="302"/>
      <c r="F119" s="303"/>
      <c r="G119" s="302"/>
      <c r="H119" s="302"/>
      <c r="I119" s="302"/>
      <c r="J119" s="302"/>
      <c r="K119" s="301"/>
    </row>
    <row r="120" s="1" customFormat="1" ht="18.75" customHeight="1">
      <c r="B120" s="274"/>
      <c r="C120" s="274"/>
      <c r="D120" s="274"/>
      <c r="E120" s="274"/>
      <c r="F120" s="274"/>
      <c r="G120" s="274"/>
      <c r="H120" s="274"/>
      <c r="I120" s="274"/>
      <c r="J120" s="274"/>
      <c r="K120" s="274"/>
    </row>
    <row r="121" s="1" customFormat="1" ht="7.5" customHeight="1">
      <c r="B121" s="304"/>
      <c r="C121" s="305"/>
      <c r="D121" s="305"/>
      <c r="E121" s="305"/>
      <c r="F121" s="305"/>
      <c r="G121" s="305"/>
      <c r="H121" s="305"/>
      <c r="I121" s="305"/>
      <c r="J121" s="305"/>
      <c r="K121" s="306"/>
    </row>
    <row r="122" s="1" customFormat="1" ht="45" customHeight="1">
      <c r="B122" s="307"/>
      <c r="C122" s="257" t="s">
        <v>918</v>
      </c>
      <c r="D122" s="257"/>
      <c r="E122" s="257"/>
      <c r="F122" s="257"/>
      <c r="G122" s="257"/>
      <c r="H122" s="257"/>
      <c r="I122" s="257"/>
      <c r="J122" s="257"/>
      <c r="K122" s="308"/>
    </row>
    <row r="123" s="1" customFormat="1" ht="17.25" customHeight="1">
      <c r="B123" s="309"/>
      <c r="C123" s="281" t="s">
        <v>864</v>
      </c>
      <c r="D123" s="281"/>
      <c r="E123" s="281"/>
      <c r="F123" s="281" t="s">
        <v>865</v>
      </c>
      <c r="G123" s="282"/>
      <c r="H123" s="281" t="s">
        <v>55</v>
      </c>
      <c r="I123" s="281" t="s">
        <v>58</v>
      </c>
      <c r="J123" s="281" t="s">
        <v>866</v>
      </c>
      <c r="K123" s="310"/>
    </row>
    <row r="124" s="1" customFormat="1" ht="17.25" customHeight="1">
      <c r="B124" s="309"/>
      <c r="C124" s="283" t="s">
        <v>867</v>
      </c>
      <c r="D124" s="283"/>
      <c r="E124" s="283"/>
      <c r="F124" s="284" t="s">
        <v>868</v>
      </c>
      <c r="G124" s="285"/>
      <c r="H124" s="283"/>
      <c r="I124" s="283"/>
      <c r="J124" s="283" t="s">
        <v>869</v>
      </c>
      <c r="K124" s="310"/>
    </row>
    <row r="125" s="1" customFormat="1" ht="5.25" customHeight="1">
      <c r="B125" s="311"/>
      <c r="C125" s="286"/>
      <c r="D125" s="286"/>
      <c r="E125" s="286"/>
      <c r="F125" s="286"/>
      <c r="G125" s="312"/>
      <c r="H125" s="286"/>
      <c r="I125" s="286"/>
      <c r="J125" s="286"/>
      <c r="K125" s="313"/>
    </row>
    <row r="126" s="1" customFormat="1" ht="15" customHeight="1">
      <c r="B126" s="311"/>
      <c r="C126" s="266" t="s">
        <v>873</v>
      </c>
      <c r="D126" s="288"/>
      <c r="E126" s="288"/>
      <c r="F126" s="289" t="s">
        <v>870</v>
      </c>
      <c r="G126" s="266"/>
      <c r="H126" s="266" t="s">
        <v>910</v>
      </c>
      <c r="I126" s="266" t="s">
        <v>872</v>
      </c>
      <c r="J126" s="266">
        <v>120</v>
      </c>
      <c r="K126" s="314"/>
    </row>
    <row r="127" s="1" customFormat="1" ht="15" customHeight="1">
      <c r="B127" s="311"/>
      <c r="C127" s="266" t="s">
        <v>919</v>
      </c>
      <c r="D127" s="266"/>
      <c r="E127" s="266"/>
      <c r="F127" s="289" t="s">
        <v>870</v>
      </c>
      <c r="G127" s="266"/>
      <c r="H127" s="266" t="s">
        <v>920</v>
      </c>
      <c r="I127" s="266" t="s">
        <v>872</v>
      </c>
      <c r="J127" s="266" t="s">
        <v>921</v>
      </c>
      <c r="K127" s="314"/>
    </row>
    <row r="128" s="1" customFormat="1" ht="15" customHeight="1">
      <c r="B128" s="311"/>
      <c r="C128" s="266" t="s">
        <v>818</v>
      </c>
      <c r="D128" s="266"/>
      <c r="E128" s="266"/>
      <c r="F128" s="289" t="s">
        <v>870</v>
      </c>
      <c r="G128" s="266"/>
      <c r="H128" s="266" t="s">
        <v>922</v>
      </c>
      <c r="I128" s="266" t="s">
        <v>872</v>
      </c>
      <c r="J128" s="266" t="s">
        <v>921</v>
      </c>
      <c r="K128" s="314"/>
    </row>
    <row r="129" s="1" customFormat="1" ht="15" customHeight="1">
      <c r="B129" s="311"/>
      <c r="C129" s="266" t="s">
        <v>881</v>
      </c>
      <c r="D129" s="266"/>
      <c r="E129" s="266"/>
      <c r="F129" s="289" t="s">
        <v>876</v>
      </c>
      <c r="G129" s="266"/>
      <c r="H129" s="266" t="s">
        <v>882</v>
      </c>
      <c r="I129" s="266" t="s">
        <v>872</v>
      </c>
      <c r="J129" s="266">
        <v>15</v>
      </c>
      <c r="K129" s="314"/>
    </row>
    <row r="130" s="1" customFormat="1" ht="15" customHeight="1">
      <c r="B130" s="311"/>
      <c r="C130" s="292" t="s">
        <v>883</v>
      </c>
      <c r="D130" s="292"/>
      <c r="E130" s="292"/>
      <c r="F130" s="293" t="s">
        <v>876</v>
      </c>
      <c r="G130" s="292"/>
      <c r="H130" s="292" t="s">
        <v>884</v>
      </c>
      <c r="I130" s="292" t="s">
        <v>872</v>
      </c>
      <c r="J130" s="292">
        <v>15</v>
      </c>
      <c r="K130" s="314"/>
    </row>
    <row r="131" s="1" customFormat="1" ht="15" customHeight="1">
      <c r="B131" s="311"/>
      <c r="C131" s="292" t="s">
        <v>885</v>
      </c>
      <c r="D131" s="292"/>
      <c r="E131" s="292"/>
      <c r="F131" s="293" t="s">
        <v>876</v>
      </c>
      <c r="G131" s="292"/>
      <c r="H131" s="292" t="s">
        <v>886</v>
      </c>
      <c r="I131" s="292" t="s">
        <v>872</v>
      </c>
      <c r="J131" s="292">
        <v>20</v>
      </c>
      <c r="K131" s="314"/>
    </row>
    <row r="132" s="1" customFormat="1" ht="15" customHeight="1">
      <c r="B132" s="311"/>
      <c r="C132" s="292" t="s">
        <v>887</v>
      </c>
      <c r="D132" s="292"/>
      <c r="E132" s="292"/>
      <c r="F132" s="293" t="s">
        <v>876</v>
      </c>
      <c r="G132" s="292"/>
      <c r="H132" s="292" t="s">
        <v>888</v>
      </c>
      <c r="I132" s="292" t="s">
        <v>872</v>
      </c>
      <c r="J132" s="292">
        <v>20</v>
      </c>
      <c r="K132" s="314"/>
    </row>
    <row r="133" s="1" customFormat="1" ht="15" customHeight="1">
      <c r="B133" s="311"/>
      <c r="C133" s="266" t="s">
        <v>875</v>
      </c>
      <c r="D133" s="266"/>
      <c r="E133" s="266"/>
      <c r="F133" s="289" t="s">
        <v>876</v>
      </c>
      <c r="G133" s="266"/>
      <c r="H133" s="266" t="s">
        <v>910</v>
      </c>
      <c r="I133" s="266" t="s">
        <v>872</v>
      </c>
      <c r="J133" s="266">
        <v>50</v>
      </c>
      <c r="K133" s="314"/>
    </row>
    <row r="134" s="1" customFormat="1" ht="15" customHeight="1">
      <c r="B134" s="311"/>
      <c r="C134" s="266" t="s">
        <v>889</v>
      </c>
      <c r="D134" s="266"/>
      <c r="E134" s="266"/>
      <c r="F134" s="289" t="s">
        <v>876</v>
      </c>
      <c r="G134" s="266"/>
      <c r="H134" s="266" t="s">
        <v>910</v>
      </c>
      <c r="I134" s="266" t="s">
        <v>872</v>
      </c>
      <c r="J134" s="266">
        <v>50</v>
      </c>
      <c r="K134" s="314"/>
    </row>
    <row r="135" s="1" customFormat="1" ht="15" customHeight="1">
      <c r="B135" s="311"/>
      <c r="C135" s="266" t="s">
        <v>895</v>
      </c>
      <c r="D135" s="266"/>
      <c r="E135" s="266"/>
      <c r="F135" s="289" t="s">
        <v>876</v>
      </c>
      <c r="G135" s="266"/>
      <c r="H135" s="266" t="s">
        <v>910</v>
      </c>
      <c r="I135" s="266" t="s">
        <v>872</v>
      </c>
      <c r="J135" s="266">
        <v>50</v>
      </c>
      <c r="K135" s="314"/>
    </row>
    <row r="136" s="1" customFormat="1" ht="15" customHeight="1">
      <c r="B136" s="311"/>
      <c r="C136" s="266" t="s">
        <v>897</v>
      </c>
      <c r="D136" s="266"/>
      <c r="E136" s="266"/>
      <c r="F136" s="289" t="s">
        <v>876</v>
      </c>
      <c r="G136" s="266"/>
      <c r="H136" s="266" t="s">
        <v>910</v>
      </c>
      <c r="I136" s="266" t="s">
        <v>872</v>
      </c>
      <c r="J136" s="266">
        <v>50</v>
      </c>
      <c r="K136" s="314"/>
    </row>
    <row r="137" s="1" customFormat="1" ht="15" customHeight="1">
      <c r="B137" s="311"/>
      <c r="C137" s="266" t="s">
        <v>898</v>
      </c>
      <c r="D137" s="266"/>
      <c r="E137" s="266"/>
      <c r="F137" s="289" t="s">
        <v>876</v>
      </c>
      <c r="G137" s="266"/>
      <c r="H137" s="266" t="s">
        <v>923</v>
      </c>
      <c r="I137" s="266" t="s">
        <v>872</v>
      </c>
      <c r="J137" s="266">
        <v>255</v>
      </c>
      <c r="K137" s="314"/>
    </row>
    <row r="138" s="1" customFormat="1" ht="15" customHeight="1">
      <c r="B138" s="311"/>
      <c r="C138" s="266" t="s">
        <v>900</v>
      </c>
      <c r="D138" s="266"/>
      <c r="E138" s="266"/>
      <c r="F138" s="289" t="s">
        <v>870</v>
      </c>
      <c r="G138" s="266"/>
      <c r="H138" s="266" t="s">
        <v>924</v>
      </c>
      <c r="I138" s="266" t="s">
        <v>902</v>
      </c>
      <c r="J138" s="266"/>
      <c r="K138" s="314"/>
    </row>
    <row r="139" s="1" customFormat="1" ht="15" customHeight="1">
      <c r="B139" s="311"/>
      <c r="C139" s="266" t="s">
        <v>903</v>
      </c>
      <c r="D139" s="266"/>
      <c r="E139" s="266"/>
      <c r="F139" s="289" t="s">
        <v>870</v>
      </c>
      <c r="G139" s="266"/>
      <c r="H139" s="266" t="s">
        <v>925</v>
      </c>
      <c r="I139" s="266" t="s">
        <v>905</v>
      </c>
      <c r="J139" s="266"/>
      <c r="K139" s="314"/>
    </row>
    <row r="140" s="1" customFormat="1" ht="15" customHeight="1">
      <c r="B140" s="311"/>
      <c r="C140" s="266" t="s">
        <v>906</v>
      </c>
      <c r="D140" s="266"/>
      <c r="E140" s="266"/>
      <c r="F140" s="289" t="s">
        <v>870</v>
      </c>
      <c r="G140" s="266"/>
      <c r="H140" s="266" t="s">
        <v>906</v>
      </c>
      <c r="I140" s="266" t="s">
        <v>905</v>
      </c>
      <c r="J140" s="266"/>
      <c r="K140" s="314"/>
    </row>
    <row r="141" s="1" customFormat="1" ht="15" customHeight="1">
      <c r="B141" s="311"/>
      <c r="C141" s="266" t="s">
        <v>39</v>
      </c>
      <c r="D141" s="266"/>
      <c r="E141" s="266"/>
      <c r="F141" s="289" t="s">
        <v>870</v>
      </c>
      <c r="G141" s="266"/>
      <c r="H141" s="266" t="s">
        <v>926</v>
      </c>
      <c r="I141" s="266" t="s">
        <v>905</v>
      </c>
      <c r="J141" s="266"/>
      <c r="K141" s="314"/>
    </row>
    <row r="142" s="1" customFormat="1" ht="15" customHeight="1">
      <c r="B142" s="311"/>
      <c r="C142" s="266" t="s">
        <v>927</v>
      </c>
      <c r="D142" s="266"/>
      <c r="E142" s="266"/>
      <c r="F142" s="289" t="s">
        <v>870</v>
      </c>
      <c r="G142" s="266"/>
      <c r="H142" s="266" t="s">
        <v>928</v>
      </c>
      <c r="I142" s="266" t="s">
        <v>905</v>
      </c>
      <c r="J142" s="266"/>
      <c r="K142" s="314"/>
    </row>
    <row r="143" s="1" customFormat="1" ht="15" customHeight="1">
      <c r="B143" s="315"/>
      <c r="C143" s="316"/>
      <c r="D143" s="316"/>
      <c r="E143" s="316"/>
      <c r="F143" s="316"/>
      <c r="G143" s="316"/>
      <c r="H143" s="316"/>
      <c r="I143" s="316"/>
      <c r="J143" s="316"/>
      <c r="K143" s="317"/>
    </row>
    <row r="144" s="1" customFormat="1" ht="18.75" customHeight="1">
      <c r="B144" s="302"/>
      <c r="C144" s="302"/>
      <c r="D144" s="302"/>
      <c r="E144" s="302"/>
      <c r="F144" s="303"/>
      <c r="G144" s="302"/>
      <c r="H144" s="302"/>
      <c r="I144" s="302"/>
      <c r="J144" s="302"/>
      <c r="K144" s="302"/>
    </row>
    <row r="145" s="1" customFormat="1" ht="18.75" customHeight="1">
      <c r="B145" s="274"/>
      <c r="C145" s="274"/>
      <c r="D145" s="274"/>
      <c r="E145" s="274"/>
      <c r="F145" s="274"/>
      <c r="G145" s="274"/>
      <c r="H145" s="274"/>
      <c r="I145" s="274"/>
      <c r="J145" s="274"/>
      <c r="K145" s="274"/>
    </row>
    <row r="146" s="1" customFormat="1" ht="7.5" customHeight="1">
      <c r="B146" s="275"/>
      <c r="C146" s="276"/>
      <c r="D146" s="276"/>
      <c r="E146" s="276"/>
      <c r="F146" s="276"/>
      <c r="G146" s="276"/>
      <c r="H146" s="276"/>
      <c r="I146" s="276"/>
      <c r="J146" s="276"/>
      <c r="K146" s="277"/>
    </row>
    <row r="147" s="1" customFormat="1" ht="45" customHeight="1">
      <c r="B147" s="278"/>
      <c r="C147" s="279" t="s">
        <v>929</v>
      </c>
      <c r="D147" s="279"/>
      <c r="E147" s="279"/>
      <c r="F147" s="279"/>
      <c r="G147" s="279"/>
      <c r="H147" s="279"/>
      <c r="I147" s="279"/>
      <c r="J147" s="279"/>
      <c r="K147" s="280"/>
    </row>
    <row r="148" s="1" customFormat="1" ht="17.25" customHeight="1">
      <c r="B148" s="278"/>
      <c r="C148" s="281" t="s">
        <v>864</v>
      </c>
      <c r="D148" s="281"/>
      <c r="E148" s="281"/>
      <c r="F148" s="281" t="s">
        <v>865</v>
      </c>
      <c r="G148" s="282"/>
      <c r="H148" s="281" t="s">
        <v>55</v>
      </c>
      <c r="I148" s="281" t="s">
        <v>58</v>
      </c>
      <c r="J148" s="281" t="s">
        <v>866</v>
      </c>
      <c r="K148" s="280"/>
    </row>
    <row r="149" s="1" customFormat="1" ht="17.25" customHeight="1">
      <c r="B149" s="278"/>
      <c r="C149" s="283" t="s">
        <v>867</v>
      </c>
      <c r="D149" s="283"/>
      <c r="E149" s="283"/>
      <c r="F149" s="284" t="s">
        <v>868</v>
      </c>
      <c r="G149" s="285"/>
      <c r="H149" s="283"/>
      <c r="I149" s="283"/>
      <c r="J149" s="283" t="s">
        <v>869</v>
      </c>
      <c r="K149" s="280"/>
    </row>
    <row r="150" s="1" customFormat="1" ht="5.25" customHeight="1">
      <c r="B150" s="291"/>
      <c r="C150" s="286"/>
      <c r="D150" s="286"/>
      <c r="E150" s="286"/>
      <c r="F150" s="286"/>
      <c r="G150" s="287"/>
      <c r="H150" s="286"/>
      <c r="I150" s="286"/>
      <c r="J150" s="286"/>
      <c r="K150" s="314"/>
    </row>
    <row r="151" s="1" customFormat="1" ht="15" customHeight="1">
      <c r="B151" s="291"/>
      <c r="C151" s="318" t="s">
        <v>873</v>
      </c>
      <c r="D151" s="266"/>
      <c r="E151" s="266"/>
      <c r="F151" s="319" t="s">
        <v>870</v>
      </c>
      <c r="G151" s="266"/>
      <c r="H151" s="318" t="s">
        <v>910</v>
      </c>
      <c r="I151" s="318" t="s">
        <v>872</v>
      </c>
      <c r="J151" s="318">
        <v>120</v>
      </c>
      <c r="K151" s="314"/>
    </row>
    <row r="152" s="1" customFormat="1" ht="15" customHeight="1">
      <c r="B152" s="291"/>
      <c r="C152" s="318" t="s">
        <v>919</v>
      </c>
      <c r="D152" s="266"/>
      <c r="E152" s="266"/>
      <c r="F152" s="319" t="s">
        <v>870</v>
      </c>
      <c r="G152" s="266"/>
      <c r="H152" s="318" t="s">
        <v>930</v>
      </c>
      <c r="I152" s="318" t="s">
        <v>872</v>
      </c>
      <c r="J152" s="318" t="s">
        <v>921</v>
      </c>
      <c r="K152" s="314"/>
    </row>
    <row r="153" s="1" customFormat="1" ht="15" customHeight="1">
      <c r="B153" s="291"/>
      <c r="C153" s="318" t="s">
        <v>818</v>
      </c>
      <c r="D153" s="266"/>
      <c r="E153" s="266"/>
      <c r="F153" s="319" t="s">
        <v>870</v>
      </c>
      <c r="G153" s="266"/>
      <c r="H153" s="318" t="s">
        <v>931</v>
      </c>
      <c r="I153" s="318" t="s">
        <v>872</v>
      </c>
      <c r="J153" s="318" t="s">
        <v>921</v>
      </c>
      <c r="K153" s="314"/>
    </row>
    <row r="154" s="1" customFormat="1" ht="15" customHeight="1">
      <c r="B154" s="291"/>
      <c r="C154" s="318" t="s">
        <v>875</v>
      </c>
      <c r="D154" s="266"/>
      <c r="E154" s="266"/>
      <c r="F154" s="319" t="s">
        <v>876</v>
      </c>
      <c r="G154" s="266"/>
      <c r="H154" s="318" t="s">
        <v>910</v>
      </c>
      <c r="I154" s="318" t="s">
        <v>872</v>
      </c>
      <c r="J154" s="318">
        <v>50</v>
      </c>
      <c r="K154" s="314"/>
    </row>
    <row r="155" s="1" customFormat="1" ht="15" customHeight="1">
      <c r="B155" s="291"/>
      <c r="C155" s="318" t="s">
        <v>878</v>
      </c>
      <c r="D155" s="266"/>
      <c r="E155" s="266"/>
      <c r="F155" s="319" t="s">
        <v>870</v>
      </c>
      <c r="G155" s="266"/>
      <c r="H155" s="318" t="s">
        <v>910</v>
      </c>
      <c r="I155" s="318" t="s">
        <v>880</v>
      </c>
      <c r="J155" s="318"/>
      <c r="K155" s="314"/>
    </row>
    <row r="156" s="1" customFormat="1" ht="15" customHeight="1">
      <c r="B156" s="291"/>
      <c r="C156" s="318" t="s">
        <v>889</v>
      </c>
      <c r="D156" s="266"/>
      <c r="E156" s="266"/>
      <c r="F156" s="319" t="s">
        <v>876</v>
      </c>
      <c r="G156" s="266"/>
      <c r="H156" s="318" t="s">
        <v>910</v>
      </c>
      <c r="I156" s="318" t="s">
        <v>872</v>
      </c>
      <c r="J156" s="318">
        <v>50</v>
      </c>
      <c r="K156" s="314"/>
    </row>
    <row r="157" s="1" customFormat="1" ht="15" customHeight="1">
      <c r="B157" s="291"/>
      <c r="C157" s="318" t="s">
        <v>897</v>
      </c>
      <c r="D157" s="266"/>
      <c r="E157" s="266"/>
      <c r="F157" s="319" t="s">
        <v>876</v>
      </c>
      <c r="G157" s="266"/>
      <c r="H157" s="318" t="s">
        <v>910</v>
      </c>
      <c r="I157" s="318" t="s">
        <v>872</v>
      </c>
      <c r="J157" s="318">
        <v>50</v>
      </c>
      <c r="K157" s="314"/>
    </row>
    <row r="158" s="1" customFormat="1" ht="15" customHeight="1">
      <c r="B158" s="291"/>
      <c r="C158" s="318" t="s">
        <v>895</v>
      </c>
      <c r="D158" s="266"/>
      <c r="E158" s="266"/>
      <c r="F158" s="319" t="s">
        <v>876</v>
      </c>
      <c r="G158" s="266"/>
      <c r="H158" s="318" t="s">
        <v>910</v>
      </c>
      <c r="I158" s="318" t="s">
        <v>872</v>
      </c>
      <c r="J158" s="318">
        <v>50</v>
      </c>
      <c r="K158" s="314"/>
    </row>
    <row r="159" s="1" customFormat="1" ht="15" customHeight="1">
      <c r="B159" s="291"/>
      <c r="C159" s="318" t="s">
        <v>94</v>
      </c>
      <c r="D159" s="266"/>
      <c r="E159" s="266"/>
      <c r="F159" s="319" t="s">
        <v>870</v>
      </c>
      <c r="G159" s="266"/>
      <c r="H159" s="318" t="s">
        <v>932</v>
      </c>
      <c r="I159" s="318" t="s">
        <v>872</v>
      </c>
      <c r="J159" s="318" t="s">
        <v>933</v>
      </c>
      <c r="K159" s="314"/>
    </row>
    <row r="160" s="1" customFormat="1" ht="15" customHeight="1">
      <c r="B160" s="291"/>
      <c r="C160" s="318" t="s">
        <v>934</v>
      </c>
      <c r="D160" s="266"/>
      <c r="E160" s="266"/>
      <c r="F160" s="319" t="s">
        <v>870</v>
      </c>
      <c r="G160" s="266"/>
      <c r="H160" s="318" t="s">
        <v>935</v>
      </c>
      <c r="I160" s="318" t="s">
        <v>905</v>
      </c>
      <c r="J160" s="318"/>
      <c r="K160" s="314"/>
    </row>
    <row r="161" s="1" customFormat="1" ht="15" customHeight="1">
      <c r="B161" s="320"/>
      <c r="C161" s="321"/>
      <c r="D161" s="321"/>
      <c r="E161" s="321"/>
      <c r="F161" s="321"/>
      <c r="G161" s="321"/>
      <c r="H161" s="321"/>
      <c r="I161" s="321"/>
      <c r="J161" s="321"/>
      <c r="K161" s="322"/>
    </row>
    <row r="162" s="1" customFormat="1" ht="18.75" customHeight="1">
      <c r="B162" s="302"/>
      <c r="C162" s="312"/>
      <c r="D162" s="312"/>
      <c r="E162" s="312"/>
      <c r="F162" s="323"/>
      <c r="G162" s="312"/>
      <c r="H162" s="312"/>
      <c r="I162" s="312"/>
      <c r="J162" s="312"/>
      <c r="K162" s="302"/>
    </row>
    <row r="163" s="1" customFormat="1" ht="18.75" customHeight="1">
      <c r="B163" s="302"/>
      <c r="C163" s="312"/>
      <c r="D163" s="312"/>
      <c r="E163" s="312"/>
      <c r="F163" s="323"/>
      <c r="G163" s="312"/>
      <c r="H163" s="312"/>
      <c r="I163" s="312"/>
      <c r="J163" s="312"/>
      <c r="K163" s="302"/>
    </row>
    <row r="164" s="1" customFormat="1" ht="18.75" customHeight="1">
      <c r="B164" s="302"/>
      <c r="C164" s="312"/>
      <c r="D164" s="312"/>
      <c r="E164" s="312"/>
      <c r="F164" s="323"/>
      <c r="G164" s="312"/>
      <c r="H164" s="312"/>
      <c r="I164" s="312"/>
      <c r="J164" s="312"/>
      <c r="K164" s="302"/>
    </row>
    <row r="165" s="1" customFormat="1" ht="18.75" customHeight="1">
      <c r="B165" s="302"/>
      <c r="C165" s="312"/>
      <c r="D165" s="312"/>
      <c r="E165" s="312"/>
      <c r="F165" s="323"/>
      <c r="G165" s="312"/>
      <c r="H165" s="312"/>
      <c r="I165" s="312"/>
      <c r="J165" s="312"/>
      <c r="K165" s="302"/>
    </row>
    <row r="166" s="1" customFormat="1" ht="18.75" customHeight="1">
      <c r="B166" s="302"/>
      <c r="C166" s="312"/>
      <c r="D166" s="312"/>
      <c r="E166" s="312"/>
      <c r="F166" s="323"/>
      <c r="G166" s="312"/>
      <c r="H166" s="312"/>
      <c r="I166" s="312"/>
      <c r="J166" s="312"/>
      <c r="K166" s="302"/>
    </row>
    <row r="167" s="1" customFormat="1" ht="18.75" customHeight="1">
      <c r="B167" s="302"/>
      <c r="C167" s="312"/>
      <c r="D167" s="312"/>
      <c r="E167" s="312"/>
      <c r="F167" s="323"/>
      <c r="G167" s="312"/>
      <c r="H167" s="312"/>
      <c r="I167" s="312"/>
      <c r="J167" s="312"/>
      <c r="K167" s="302"/>
    </row>
    <row r="168" s="1" customFormat="1" ht="18.75" customHeight="1">
      <c r="B168" s="302"/>
      <c r="C168" s="312"/>
      <c r="D168" s="312"/>
      <c r="E168" s="312"/>
      <c r="F168" s="323"/>
      <c r="G168" s="312"/>
      <c r="H168" s="312"/>
      <c r="I168" s="312"/>
      <c r="J168" s="312"/>
      <c r="K168" s="302"/>
    </row>
    <row r="169" s="1" customFormat="1" ht="18.75" customHeight="1">
      <c r="B169" s="274"/>
      <c r="C169" s="274"/>
      <c r="D169" s="274"/>
      <c r="E169" s="274"/>
      <c r="F169" s="274"/>
      <c r="G169" s="274"/>
      <c r="H169" s="274"/>
      <c r="I169" s="274"/>
      <c r="J169" s="274"/>
      <c r="K169" s="274"/>
    </row>
    <row r="170" s="1" customFormat="1" ht="7.5" customHeight="1">
      <c r="B170" s="253"/>
      <c r="C170" s="254"/>
      <c r="D170" s="254"/>
      <c r="E170" s="254"/>
      <c r="F170" s="254"/>
      <c r="G170" s="254"/>
      <c r="H170" s="254"/>
      <c r="I170" s="254"/>
      <c r="J170" s="254"/>
      <c r="K170" s="255"/>
    </row>
    <row r="171" s="1" customFormat="1" ht="45" customHeight="1">
      <c r="B171" s="256"/>
      <c r="C171" s="257" t="s">
        <v>936</v>
      </c>
      <c r="D171" s="257"/>
      <c r="E171" s="257"/>
      <c r="F171" s="257"/>
      <c r="G171" s="257"/>
      <c r="H171" s="257"/>
      <c r="I171" s="257"/>
      <c r="J171" s="257"/>
      <c r="K171" s="258"/>
    </row>
    <row r="172" s="1" customFormat="1" ht="17.25" customHeight="1">
      <c r="B172" s="256"/>
      <c r="C172" s="281" t="s">
        <v>864</v>
      </c>
      <c r="D172" s="281"/>
      <c r="E172" s="281"/>
      <c r="F172" s="281" t="s">
        <v>865</v>
      </c>
      <c r="G172" s="324"/>
      <c r="H172" s="325" t="s">
        <v>55</v>
      </c>
      <c r="I172" s="325" t="s">
        <v>58</v>
      </c>
      <c r="J172" s="281" t="s">
        <v>866</v>
      </c>
      <c r="K172" s="258"/>
    </row>
    <row r="173" s="1" customFormat="1" ht="17.25" customHeight="1">
      <c r="B173" s="259"/>
      <c r="C173" s="283" t="s">
        <v>867</v>
      </c>
      <c r="D173" s="283"/>
      <c r="E173" s="283"/>
      <c r="F173" s="284" t="s">
        <v>868</v>
      </c>
      <c r="G173" s="326"/>
      <c r="H173" s="327"/>
      <c r="I173" s="327"/>
      <c r="J173" s="283" t="s">
        <v>869</v>
      </c>
      <c r="K173" s="261"/>
    </row>
    <row r="174" s="1" customFormat="1" ht="5.25" customHeight="1">
      <c r="B174" s="291"/>
      <c r="C174" s="286"/>
      <c r="D174" s="286"/>
      <c r="E174" s="286"/>
      <c r="F174" s="286"/>
      <c r="G174" s="287"/>
      <c r="H174" s="286"/>
      <c r="I174" s="286"/>
      <c r="J174" s="286"/>
      <c r="K174" s="314"/>
    </row>
    <row r="175" s="1" customFormat="1" ht="15" customHeight="1">
      <c r="B175" s="291"/>
      <c r="C175" s="266" t="s">
        <v>873</v>
      </c>
      <c r="D175" s="266"/>
      <c r="E175" s="266"/>
      <c r="F175" s="289" t="s">
        <v>870</v>
      </c>
      <c r="G175" s="266"/>
      <c r="H175" s="266" t="s">
        <v>910</v>
      </c>
      <c r="I175" s="266" t="s">
        <v>872</v>
      </c>
      <c r="J175" s="266">
        <v>120</v>
      </c>
      <c r="K175" s="314"/>
    </row>
    <row r="176" s="1" customFormat="1" ht="15" customHeight="1">
      <c r="B176" s="291"/>
      <c r="C176" s="266" t="s">
        <v>919</v>
      </c>
      <c r="D176" s="266"/>
      <c r="E176" s="266"/>
      <c r="F176" s="289" t="s">
        <v>870</v>
      </c>
      <c r="G176" s="266"/>
      <c r="H176" s="266" t="s">
        <v>920</v>
      </c>
      <c r="I176" s="266" t="s">
        <v>872</v>
      </c>
      <c r="J176" s="266" t="s">
        <v>921</v>
      </c>
      <c r="K176" s="314"/>
    </row>
    <row r="177" s="1" customFormat="1" ht="15" customHeight="1">
      <c r="B177" s="291"/>
      <c r="C177" s="266" t="s">
        <v>818</v>
      </c>
      <c r="D177" s="266"/>
      <c r="E177" s="266"/>
      <c r="F177" s="289" t="s">
        <v>870</v>
      </c>
      <c r="G177" s="266"/>
      <c r="H177" s="266" t="s">
        <v>937</v>
      </c>
      <c r="I177" s="266" t="s">
        <v>872</v>
      </c>
      <c r="J177" s="266" t="s">
        <v>921</v>
      </c>
      <c r="K177" s="314"/>
    </row>
    <row r="178" s="1" customFormat="1" ht="15" customHeight="1">
      <c r="B178" s="291"/>
      <c r="C178" s="266" t="s">
        <v>875</v>
      </c>
      <c r="D178" s="266"/>
      <c r="E178" s="266"/>
      <c r="F178" s="289" t="s">
        <v>876</v>
      </c>
      <c r="G178" s="266"/>
      <c r="H178" s="266" t="s">
        <v>937</v>
      </c>
      <c r="I178" s="266" t="s">
        <v>872</v>
      </c>
      <c r="J178" s="266">
        <v>50</v>
      </c>
      <c r="K178" s="314"/>
    </row>
    <row r="179" s="1" customFormat="1" ht="15" customHeight="1">
      <c r="B179" s="291"/>
      <c r="C179" s="266" t="s">
        <v>878</v>
      </c>
      <c r="D179" s="266"/>
      <c r="E179" s="266"/>
      <c r="F179" s="289" t="s">
        <v>870</v>
      </c>
      <c r="G179" s="266"/>
      <c r="H179" s="266" t="s">
        <v>937</v>
      </c>
      <c r="I179" s="266" t="s">
        <v>880</v>
      </c>
      <c r="J179" s="266"/>
      <c r="K179" s="314"/>
    </row>
    <row r="180" s="1" customFormat="1" ht="15" customHeight="1">
      <c r="B180" s="291"/>
      <c r="C180" s="266" t="s">
        <v>889</v>
      </c>
      <c r="D180" s="266"/>
      <c r="E180" s="266"/>
      <c r="F180" s="289" t="s">
        <v>876</v>
      </c>
      <c r="G180" s="266"/>
      <c r="H180" s="266" t="s">
        <v>937</v>
      </c>
      <c r="I180" s="266" t="s">
        <v>872</v>
      </c>
      <c r="J180" s="266">
        <v>50</v>
      </c>
      <c r="K180" s="314"/>
    </row>
    <row r="181" s="1" customFormat="1" ht="15" customHeight="1">
      <c r="B181" s="291"/>
      <c r="C181" s="266" t="s">
        <v>897</v>
      </c>
      <c r="D181" s="266"/>
      <c r="E181" s="266"/>
      <c r="F181" s="289" t="s">
        <v>876</v>
      </c>
      <c r="G181" s="266"/>
      <c r="H181" s="266" t="s">
        <v>937</v>
      </c>
      <c r="I181" s="266" t="s">
        <v>872</v>
      </c>
      <c r="J181" s="266">
        <v>50</v>
      </c>
      <c r="K181" s="314"/>
    </row>
    <row r="182" s="1" customFormat="1" ht="15" customHeight="1">
      <c r="B182" s="291"/>
      <c r="C182" s="266" t="s">
        <v>895</v>
      </c>
      <c r="D182" s="266"/>
      <c r="E182" s="266"/>
      <c r="F182" s="289" t="s">
        <v>876</v>
      </c>
      <c r="G182" s="266"/>
      <c r="H182" s="266" t="s">
        <v>937</v>
      </c>
      <c r="I182" s="266" t="s">
        <v>872</v>
      </c>
      <c r="J182" s="266">
        <v>50</v>
      </c>
      <c r="K182" s="314"/>
    </row>
    <row r="183" s="1" customFormat="1" ht="15" customHeight="1">
      <c r="B183" s="291"/>
      <c r="C183" s="266" t="s">
        <v>99</v>
      </c>
      <c r="D183" s="266"/>
      <c r="E183" s="266"/>
      <c r="F183" s="289" t="s">
        <v>870</v>
      </c>
      <c r="G183" s="266"/>
      <c r="H183" s="266" t="s">
        <v>938</v>
      </c>
      <c r="I183" s="266" t="s">
        <v>939</v>
      </c>
      <c r="J183" s="266"/>
      <c r="K183" s="314"/>
    </row>
    <row r="184" s="1" customFormat="1" ht="15" customHeight="1">
      <c r="B184" s="291"/>
      <c r="C184" s="266" t="s">
        <v>58</v>
      </c>
      <c r="D184" s="266"/>
      <c r="E184" s="266"/>
      <c r="F184" s="289" t="s">
        <v>870</v>
      </c>
      <c r="G184" s="266"/>
      <c r="H184" s="266" t="s">
        <v>940</v>
      </c>
      <c r="I184" s="266" t="s">
        <v>941</v>
      </c>
      <c r="J184" s="266">
        <v>1</v>
      </c>
      <c r="K184" s="314"/>
    </row>
    <row r="185" s="1" customFormat="1" ht="15" customHeight="1">
      <c r="B185" s="291"/>
      <c r="C185" s="266" t="s">
        <v>54</v>
      </c>
      <c r="D185" s="266"/>
      <c r="E185" s="266"/>
      <c r="F185" s="289" t="s">
        <v>870</v>
      </c>
      <c r="G185" s="266"/>
      <c r="H185" s="266" t="s">
        <v>942</v>
      </c>
      <c r="I185" s="266" t="s">
        <v>872</v>
      </c>
      <c r="J185" s="266">
        <v>20</v>
      </c>
      <c r="K185" s="314"/>
    </row>
    <row r="186" s="1" customFormat="1" ht="15" customHeight="1">
      <c r="B186" s="291"/>
      <c r="C186" s="266" t="s">
        <v>55</v>
      </c>
      <c r="D186" s="266"/>
      <c r="E186" s="266"/>
      <c r="F186" s="289" t="s">
        <v>870</v>
      </c>
      <c r="G186" s="266"/>
      <c r="H186" s="266" t="s">
        <v>943</v>
      </c>
      <c r="I186" s="266" t="s">
        <v>872</v>
      </c>
      <c r="J186" s="266">
        <v>255</v>
      </c>
      <c r="K186" s="314"/>
    </row>
    <row r="187" s="1" customFormat="1" ht="15" customHeight="1">
      <c r="B187" s="291"/>
      <c r="C187" s="266" t="s">
        <v>100</v>
      </c>
      <c r="D187" s="266"/>
      <c r="E187" s="266"/>
      <c r="F187" s="289" t="s">
        <v>870</v>
      </c>
      <c r="G187" s="266"/>
      <c r="H187" s="266" t="s">
        <v>834</v>
      </c>
      <c r="I187" s="266" t="s">
        <v>872</v>
      </c>
      <c r="J187" s="266">
        <v>10</v>
      </c>
      <c r="K187" s="314"/>
    </row>
    <row r="188" s="1" customFormat="1" ht="15" customHeight="1">
      <c r="B188" s="291"/>
      <c r="C188" s="266" t="s">
        <v>101</v>
      </c>
      <c r="D188" s="266"/>
      <c r="E188" s="266"/>
      <c r="F188" s="289" t="s">
        <v>870</v>
      </c>
      <c r="G188" s="266"/>
      <c r="H188" s="266" t="s">
        <v>944</v>
      </c>
      <c r="I188" s="266" t="s">
        <v>905</v>
      </c>
      <c r="J188" s="266"/>
      <c r="K188" s="314"/>
    </row>
    <row r="189" s="1" customFormat="1" ht="15" customHeight="1">
      <c r="B189" s="291"/>
      <c r="C189" s="266" t="s">
        <v>945</v>
      </c>
      <c r="D189" s="266"/>
      <c r="E189" s="266"/>
      <c r="F189" s="289" t="s">
        <v>870</v>
      </c>
      <c r="G189" s="266"/>
      <c r="H189" s="266" t="s">
        <v>946</v>
      </c>
      <c r="I189" s="266" t="s">
        <v>905</v>
      </c>
      <c r="J189" s="266"/>
      <c r="K189" s="314"/>
    </row>
    <row r="190" s="1" customFormat="1" ht="15" customHeight="1">
      <c r="B190" s="291"/>
      <c r="C190" s="266" t="s">
        <v>934</v>
      </c>
      <c r="D190" s="266"/>
      <c r="E190" s="266"/>
      <c r="F190" s="289" t="s">
        <v>870</v>
      </c>
      <c r="G190" s="266"/>
      <c r="H190" s="266" t="s">
        <v>947</v>
      </c>
      <c r="I190" s="266" t="s">
        <v>905</v>
      </c>
      <c r="J190" s="266"/>
      <c r="K190" s="314"/>
    </row>
    <row r="191" s="1" customFormat="1" ht="15" customHeight="1">
      <c r="B191" s="291"/>
      <c r="C191" s="266" t="s">
        <v>103</v>
      </c>
      <c r="D191" s="266"/>
      <c r="E191" s="266"/>
      <c r="F191" s="289" t="s">
        <v>876</v>
      </c>
      <c r="G191" s="266"/>
      <c r="H191" s="266" t="s">
        <v>948</v>
      </c>
      <c r="I191" s="266" t="s">
        <v>872</v>
      </c>
      <c r="J191" s="266">
        <v>50</v>
      </c>
      <c r="K191" s="314"/>
    </row>
    <row r="192" s="1" customFormat="1" ht="15" customHeight="1">
      <c r="B192" s="291"/>
      <c r="C192" s="266" t="s">
        <v>949</v>
      </c>
      <c r="D192" s="266"/>
      <c r="E192" s="266"/>
      <c r="F192" s="289" t="s">
        <v>876</v>
      </c>
      <c r="G192" s="266"/>
      <c r="H192" s="266" t="s">
        <v>950</v>
      </c>
      <c r="I192" s="266" t="s">
        <v>951</v>
      </c>
      <c r="J192" s="266"/>
      <c r="K192" s="314"/>
    </row>
    <row r="193" s="1" customFormat="1" ht="15" customHeight="1">
      <c r="B193" s="291"/>
      <c r="C193" s="266" t="s">
        <v>952</v>
      </c>
      <c r="D193" s="266"/>
      <c r="E193" s="266"/>
      <c r="F193" s="289" t="s">
        <v>876</v>
      </c>
      <c r="G193" s="266"/>
      <c r="H193" s="266" t="s">
        <v>953</v>
      </c>
      <c r="I193" s="266" t="s">
        <v>951</v>
      </c>
      <c r="J193" s="266"/>
      <c r="K193" s="314"/>
    </row>
    <row r="194" s="1" customFormat="1" ht="15" customHeight="1">
      <c r="B194" s="291"/>
      <c r="C194" s="266" t="s">
        <v>954</v>
      </c>
      <c r="D194" s="266"/>
      <c r="E194" s="266"/>
      <c r="F194" s="289" t="s">
        <v>876</v>
      </c>
      <c r="G194" s="266"/>
      <c r="H194" s="266" t="s">
        <v>955</v>
      </c>
      <c r="I194" s="266" t="s">
        <v>951</v>
      </c>
      <c r="J194" s="266"/>
      <c r="K194" s="314"/>
    </row>
    <row r="195" s="1" customFormat="1" ht="15" customHeight="1">
      <c r="B195" s="291"/>
      <c r="C195" s="328" t="s">
        <v>956</v>
      </c>
      <c r="D195" s="266"/>
      <c r="E195" s="266"/>
      <c r="F195" s="289" t="s">
        <v>876</v>
      </c>
      <c r="G195" s="266"/>
      <c r="H195" s="266" t="s">
        <v>957</v>
      </c>
      <c r="I195" s="266" t="s">
        <v>958</v>
      </c>
      <c r="J195" s="329" t="s">
        <v>959</v>
      </c>
      <c r="K195" s="314"/>
    </row>
    <row r="196" s="15" customFormat="1" ht="15" customHeight="1">
      <c r="B196" s="330"/>
      <c r="C196" s="331" t="s">
        <v>960</v>
      </c>
      <c r="D196" s="332"/>
      <c r="E196" s="332"/>
      <c r="F196" s="333" t="s">
        <v>876</v>
      </c>
      <c r="G196" s="332"/>
      <c r="H196" s="332" t="s">
        <v>961</v>
      </c>
      <c r="I196" s="332" t="s">
        <v>958</v>
      </c>
      <c r="J196" s="334" t="s">
        <v>959</v>
      </c>
      <c r="K196" s="335"/>
    </row>
    <row r="197" s="1" customFormat="1" ht="15" customHeight="1">
      <c r="B197" s="291"/>
      <c r="C197" s="328" t="s">
        <v>43</v>
      </c>
      <c r="D197" s="266"/>
      <c r="E197" s="266"/>
      <c r="F197" s="289" t="s">
        <v>870</v>
      </c>
      <c r="G197" s="266"/>
      <c r="H197" s="263" t="s">
        <v>962</v>
      </c>
      <c r="I197" s="266" t="s">
        <v>963</v>
      </c>
      <c r="J197" s="266"/>
      <c r="K197" s="314"/>
    </row>
    <row r="198" s="1" customFormat="1" ht="15" customHeight="1">
      <c r="B198" s="291"/>
      <c r="C198" s="328" t="s">
        <v>964</v>
      </c>
      <c r="D198" s="266"/>
      <c r="E198" s="266"/>
      <c r="F198" s="289" t="s">
        <v>870</v>
      </c>
      <c r="G198" s="266"/>
      <c r="H198" s="266" t="s">
        <v>965</v>
      </c>
      <c r="I198" s="266" t="s">
        <v>905</v>
      </c>
      <c r="J198" s="266"/>
      <c r="K198" s="314"/>
    </row>
    <row r="199" s="1" customFormat="1" ht="15" customHeight="1">
      <c r="B199" s="291"/>
      <c r="C199" s="328" t="s">
        <v>966</v>
      </c>
      <c r="D199" s="266"/>
      <c r="E199" s="266"/>
      <c r="F199" s="289" t="s">
        <v>870</v>
      </c>
      <c r="G199" s="266"/>
      <c r="H199" s="266" t="s">
        <v>967</v>
      </c>
      <c r="I199" s="266" t="s">
        <v>905</v>
      </c>
      <c r="J199" s="266"/>
      <c r="K199" s="314"/>
    </row>
    <row r="200" s="1" customFormat="1" ht="15" customHeight="1">
      <c r="B200" s="291"/>
      <c r="C200" s="328" t="s">
        <v>968</v>
      </c>
      <c r="D200" s="266"/>
      <c r="E200" s="266"/>
      <c r="F200" s="289" t="s">
        <v>876</v>
      </c>
      <c r="G200" s="266"/>
      <c r="H200" s="266" t="s">
        <v>969</v>
      </c>
      <c r="I200" s="266" t="s">
        <v>905</v>
      </c>
      <c r="J200" s="266"/>
      <c r="K200" s="314"/>
    </row>
    <row r="201" s="1" customFormat="1" ht="15" customHeight="1">
      <c r="B201" s="320"/>
      <c r="C201" s="336"/>
      <c r="D201" s="321"/>
      <c r="E201" s="321"/>
      <c r="F201" s="321"/>
      <c r="G201" s="321"/>
      <c r="H201" s="321"/>
      <c r="I201" s="321"/>
      <c r="J201" s="321"/>
      <c r="K201" s="322"/>
    </row>
    <row r="202" s="1" customFormat="1" ht="18.75" customHeight="1">
      <c r="B202" s="302"/>
      <c r="C202" s="312"/>
      <c r="D202" s="312"/>
      <c r="E202" s="312"/>
      <c r="F202" s="323"/>
      <c r="G202" s="312"/>
      <c r="H202" s="312"/>
      <c r="I202" s="312"/>
      <c r="J202" s="312"/>
      <c r="K202" s="302"/>
    </row>
    <row r="203" s="1" customFormat="1" ht="18.75" customHeight="1">
      <c r="B203" s="274"/>
      <c r="C203" s="274"/>
      <c r="D203" s="274"/>
      <c r="E203" s="274"/>
      <c r="F203" s="274"/>
      <c r="G203" s="274"/>
      <c r="H203" s="274"/>
      <c r="I203" s="274"/>
      <c r="J203" s="274"/>
      <c r="K203" s="274"/>
    </row>
    <row r="204" s="1" customFormat="1" ht="13.5">
      <c r="B204" s="253"/>
      <c r="C204" s="254"/>
      <c r="D204" s="254"/>
      <c r="E204" s="254"/>
      <c r="F204" s="254"/>
      <c r="G204" s="254"/>
      <c r="H204" s="254"/>
      <c r="I204" s="254"/>
      <c r="J204" s="254"/>
      <c r="K204" s="255"/>
    </row>
    <row r="205" s="1" customFormat="1" ht="21" customHeight="1">
      <c r="B205" s="256"/>
      <c r="C205" s="257" t="s">
        <v>970</v>
      </c>
      <c r="D205" s="257"/>
      <c r="E205" s="257"/>
      <c r="F205" s="257"/>
      <c r="G205" s="257"/>
      <c r="H205" s="257"/>
      <c r="I205" s="257"/>
      <c r="J205" s="257"/>
      <c r="K205" s="258"/>
    </row>
    <row r="206" s="1" customFormat="1" ht="25.5" customHeight="1">
      <c r="B206" s="256"/>
      <c r="C206" s="337" t="s">
        <v>971</v>
      </c>
      <c r="D206" s="337"/>
      <c r="E206" s="337"/>
      <c r="F206" s="337" t="s">
        <v>972</v>
      </c>
      <c r="G206" s="338"/>
      <c r="H206" s="337" t="s">
        <v>973</v>
      </c>
      <c r="I206" s="337"/>
      <c r="J206" s="337"/>
      <c r="K206" s="258"/>
    </row>
    <row r="207" s="1" customFormat="1" ht="5.25" customHeight="1">
      <c r="B207" s="291"/>
      <c r="C207" s="286"/>
      <c r="D207" s="286"/>
      <c r="E207" s="286"/>
      <c r="F207" s="286"/>
      <c r="G207" s="312"/>
      <c r="H207" s="286"/>
      <c r="I207" s="286"/>
      <c r="J207" s="286"/>
      <c r="K207" s="314"/>
    </row>
    <row r="208" s="1" customFormat="1" ht="15" customHeight="1">
      <c r="B208" s="291"/>
      <c r="C208" s="266" t="s">
        <v>963</v>
      </c>
      <c r="D208" s="266"/>
      <c r="E208" s="266"/>
      <c r="F208" s="289" t="s">
        <v>44</v>
      </c>
      <c r="G208" s="266"/>
      <c r="H208" s="266" t="s">
        <v>974</v>
      </c>
      <c r="I208" s="266"/>
      <c r="J208" s="266"/>
      <c r="K208" s="314"/>
    </row>
    <row r="209" s="1" customFormat="1" ht="15" customHeight="1">
      <c r="B209" s="291"/>
      <c r="C209" s="266"/>
      <c r="D209" s="266"/>
      <c r="E209" s="266"/>
      <c r="F209" s="289" t="s">
        <v>45</v>
      </c>
      <c r="G209" s="266"/>
      <c r="H209" s="266" t="s">
        <v>975</v>
      </c>
      <c r="I209" s="266"/>
      <c r="J209" s="266"/>
      <c r="K209" s="314"/>
    </row>
    <row r="210" s="1" customFormat="1" ht="15" customHeight="1">
      <c r="B210" s="291"/>
      <c r="C210" s="266"/>
      <c r="D210" s="266"/>
      <c r="E210" s="266"/>
      <c r="F210" s="289" t="s">
        <v>48</v>
      </c>
      <c r="G210" s="266"/>
      <c r="H210" s="266" t="s">
        <v>976</v>
      </c>
      <c r="I210" s="266"/>
      <c r="J210" s="266"/>
      <c r="K210" s="314"/>
    </row>
    <row r="211" s="1" customFormat="1" ht="15" customHeight="1">
      <c r="B211" s="291"/>
      <c r="C211" s="266"/>
      <c r="D211" s="266"/>
      <c r="E211" s="266"/>
      <c r="F211" s="289" t="s">
        <v>46</v>
      </c>
      <c r="G211" s="266"/>
      <c r="H211" s="266" t="s">
        <v>977</v>
      </c>
      <c r="I211" s="266"/>
      <c r="J211" s="266"/>
      <c r="K211" s="314"/>
    </row>
    <row r="212" s="1" customFormat="1" ht="15" customHeight="1">
      <c r="B212" s="291"/>
      <c r="C212" s="266"/>
      <c r="D212" s="266"/>
      <c r="E212" s="266"/>
      <c r="F212" s="289" t="s">
        <v>47</v>
      </c>
      <c r="G212" s="266"/>
      <c r="H212" s="266" t="s">
        <v>978</v>
      </c>
      <c r="I212" s="266"/>
      <c r="J212" s="266"/>
      <c r="K212" s="314"/>
    </row>
    <row r="213" s="1" customFormat="1" ht="15" customHeight="1">
      <c r="B213" s="291"/>
      <c r="C213" s="266"/>
      <c r="D213" s="266"/>
      <c r="E213" s="266"/>
      <c r="F213" s="289"/>
      <c r="G213" s="266"/>
      <c r="H213" s="266"/>
      <c r="I213" s="266"/>
      <c r="J213" s="266"/>
      <c r="K213" s="314"/>
    </row>
    <row r="214" s="1" customFormat="1" ht="15" customHeight="1">
      <c r="B214" s="291"/>
      <c r="C214" s="266" t="s">
        <v>917</v>
      </c>
      <c r="D214" s="266"/>
      <c r="E214" s="266"/>
      <c r="F214" s="289" t="s">
        <v>812</v>
      </c>
      <c r="G214" s="266"/>
      <c r="H214" s="266" t="s">
        <v>979</v>
      </c>
      <c r="I214" s="266"/>
      <c r="J214" s="266"/>
      <c r="K214" s="314"/>
    </row>
    <row r="215" s="1" customFormat="1" ht="15" customHeight="1">
      <c r="B215" s="291"/>
      <c r="C215" s="266"/>
      <c r="D215" s="266"/>
      <c r="E215" s="266"/>
      <c r="F215" s="289" t="s">
        <v>80</v>
      </c>
      <c r="G215" s="266"/>
      <c r="H215" s="266" t="s">
        <v>816</v>
      </c>
      <c r="I215" s="266"/>
      <c r="J215" s="266"/>
      <c r="K215" s="314"/>
    </row>
    <row r="216" s="1" customFormat="1" ht="15" customHeight="1">
      <c r="B216" s="291"/>
      <c r="C216" s="266"/>
      <c r="D216" s="266"/>
      <c r="E216" s="266"/>
      <c r="F216" s="289" t="s">
        <v>814</v>
      </c>
      <c r="G216" s="266"/>
      <c r="H216" s="266" t="s">
        <v>980</v>
      </c>
      <c r="I216" s="266"/>
      <c r="J216" s="266"/>
      <c r="K216" s="314"/>
    </row>
    <row r="217" s="1" customFormat="1" ht="15" customHeight="1">
      <c r="B217" s="339"/>
      <c r="C217" s="266"/>
      <c r="D217" s="266"/>
      <c r="E217" s="266"/>
      <c r="F217" s="289" t="s">
        <v>87</v>
      </c>
      <c r="G217" s="328"/>
      <c r="H217" s="318" t="s">
        <v>817</v>
      </c>
      <c r="I217" s="318"/>
      <c r="J217" s="318"/>
      <c r="K217" s="340"/>
    </row>
    <row r="218" s="1" customFormat="1" ht="15" customHeight="1">
      <c r="B218" s="339"/>
      <c r="C218" s="266"/>
      <c r="D218" s="266"/>
      <c r="E218" s="266"/>
      <c r="F218" s="289" t="s">
        <v>111</v>
      </c>
      <c r="G218" s="328"/>
      <c r="H218" s="318" t="s">
        <v>981</v>
      </c>
      <c r="I218" s="318"/>
      <c r="J218" s="318"/>
      <c r="K218" s="340"/>
    </row>
    <row r="219" s="1" customFormat="1" ht="15" customHeight="1">
      <c r="B219" s="339"/>
      <c r="C219" s="266"/>
      <c r="D219" s="266"/>
      <c r="E219" s="266"/>
      <c r="F219" s="289"/>
      <c r="G219" s="328"/>
      <c r="H219" s="318"/>
      <c r="I219" s="318"/>
      <c r="J219" s="318"/>
      <c r="K219" s="340"/>
    </row>
    <row r="220" s="1" customFormat="1" ht="15" customHeight="1">
      <c r="B220" s="339"/>
      <c r="C220" s="266" t="s">
        <v>941</v>
      </c>
      <c r="D220" s="266"/>
      <c r="E220" s="266"/>
      <c r="F220" s="289">
        <v>1</v>
      </c>
      <c r="G220" s="328"/>
      <c r="H220" s="318" t="s">
        <v>982</v>
      </c>
      <c r="I220" s="318"/>
      <c r="J220" s="318"/>
      <c r="K220" s="340"/>
    </row>
    <row r="221" s="1" customFormat="1" ht="15" customHeight="1">
      <c r="B221" s="339"/>
      <c r="C221" s="266"/>
      <c r="D221" s="266"/>
      <c r="E221" s="266"/>
      <c r="F221" s="289">
        <v>2</v>
      </c>
      <c r="G221" s="328"/>
      <c r="H221" s="318" t="s">
        <v>983</v>
      </c>
      <c r="I221" s="318"/>
      <c r="J221" s="318"/>
      <c r="K221" s="340"/>
    </row>
    <row r="222" s="1" customFormat="1" ht="15" customHeight="1">
      <c r="B222" s="339"/>
      <c r="C222" s="266"/>
      <c r="D222" s="266"/>
      <c r="E222" s="266"/>
      <c r="F222" s="289">
        <v>3</v>
      </c>
      <c r="G222" s="328"/>
      <c r="H222" s="318" t="s">
        <v>984</v>
      </c>
      <c r="I222" s="318"/>
      <c r="J222" s="318"/>
      <c r="K222" s="340"/>
    </row>
    <row r="223" s="1" customFormat="1" ht="15" customHeight="1">
      <c r="B223" s="339"/>
      <c r="C223" s="266"/>
      <c r="D223" s="266"/>
      <c r="E223" s="266"/>
      <c r="F223" s="289">
        <v>4</v>
      </c>
      <c r="G223" s="328"/>
      <c r="H223" s="318" t="s">
        <v>985</v>
      </c>
      <c r="I223" s="318"/>
      <c r="J223" s="318"/>
      <c r="K223" s="340"/>
    </row>
    <row r="224" s="1" customFormat="1" ht="12.75" customHeight="1">
      <c r="B224" s="341"/>
      <c r="C224" s="342"/>
      <c r="D224" s="342"/>
      <c r="E224" s="342"/>
      <c r="F224" s="342"/>
      <c r="G224" s="342"/>
      <c r="H224" s="342"/>
      <c r="I224" s="342"/>
      <c r="J224" s="342"/>
      <c r="K224" s="343"/>
    </row>
  </sheetData>
  <sheetProtection autoFilter="0" deleteColumns="0" deleteRows="0" formatCells="0" formatColumns="0" formatRows="0" insertColumns="0" insertHyperlinks="0" insertRows="0" pivotTables="0" sort="0"/>
  <mergeCells count="77">
    <mergeCell ref="D30:J30"/>
    <mergeCell ref="D31:J31"/>
    <mergeCell ref="D33:J33"/>
    <mergeCell ref="D34:J34"/>
    <mergeCell ref="D35:J35"/>
    <mergeCell ref="G36:J36"/>
    <mergeCell ref="G37:J37"/>
    <mergeCell ref="G38:J38"/>
    <mergeCell ref="G39:J39"/>
    <mergeCell ref="G40:J40"/>
    <mergeCell ref="G41:J41"/>
    <mergeCell ref="G42:J42"/>
    <mergeCell ref="G43:J43"/>
    <mergeCell ref="G44:J44"/>
    <mergeCell ref="G45:J45"/>
    <mergeCell ref="D47:J47"/>
    <mergeCell ref="E48:J48"/>
    <mergeCell ref="E49:J49"/>
    <mergeCell ref="E50:J50"/>
    <mergeCell ref="D51:J51"/>
    <mergeCell ref="C52:J52"/>
    <mergeCell ref="C3:J3"/>
    <mergeCell ref="C4:J4"/>
    <mergeCell ref="C6:J6"/>
    <mergeCell ref="C7:J7"/>
    <mergeCell ref="C9:J9"/>
    <mergeCell ref="D10:J10"/>
    <mergeCell ref="D11:J11"/>
    <mergeCell ref="D15:J15"/>
    <mergeCell ref="D16:J16"/>
    <mergeCell ref="D17:J17"/>
    <mergeCell ref="F18:J18"/>
    <mergeCell ref="F19:J19"/>
    <mergeCell ref="F20:J20"/>
    <mergeCell ref="F21:J21"/>
    <mergeCell ref="F22:J22"/>
    <mergeCell ref="F23:J23"/>
    <mergeCell ref="C25:J25"/>
    <mergeCell ref="C26:J26"/>
    <mergeCell ref="D27:J27"/>
    <mergeCell ref="D28:J28"/>
    <mergeCell ref="C54:J54"/>
    <mergeCell ref="C55:J55"/>
    <mergeCell ref="C57:J57"/>
    <mergeCell ref="D58:J58"/>
    <mergeCell ref="D59:J59"/>
    <mergeCell ref="D60:J60"/>
    <mergeCell ref="D61:J61"/>
    <mergeCell ref="D62:J62"/>
    <mergeCell ref="D63:J63"/>
    <mergeCell ref="D65:J65"/>
    <mergeCell ref="D66:J66"/>
    <mergeCell ref="D67:J67"/>
    <mergeCell ref="D68:J68"/>
    <mergeCell ref="D69:J69"/>
    <mergeCell ref="D70:J70"/>
    <mergeCell ref="C75:J75"/>
    <mergeCell ref="C102:J102"/>
    <mergeCell ref="C122:J122"/>
    <mergeCell ref="C147:J147"/>
    <mergeCell ref="C171:J171"/>
    <mergeCell ref="C205:J205"/>
    <mergeCell ref="H206:J206"/>
    <mergeCell ref="H209:J209"/>
    <mergeCell ref="H210:J210"/>
    <mergeCell ref="H216:J216"/>
    <mergeCell ref="H217:J217"/>
    <mergeCell ref="H218:J218"/>
    <mergeCell ref="H220:J220"/>
    <mergeCell ref="H221:J221"/>
    <mergeCell ref="H222:J222"/>
    <mergeCell ref="H208:J208"/>
    <mergeCell ref="H223:J223"/>
    <mergeCell ref="H211:J211"/>
    <mergeCell ref="H212:J212"/>
    <mergeCell ref="H214:J214"/>
    <mergeCell ref="H215:J215"/>
  </mergeCells>
  <pageSetup r:id="rId1" paperSize="9" orientation="landscape" fitToHeight="0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Kotasková Jana</dc:creator>
  <cp:lastModifiedBy>Kotasková Jana</cp:lastModifiedBy>
  <dcterms:created xsi:type="dcterms:W3CDTF">2024-07-08T08:14:50Z</dcterms:created>
  <dcterms:modified xsi:type="dcterms:W3CDTF">2024-07-08T08:14:54Z</dcterms:modified>
</cp:coreProperties>
</file>